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imex\TS města Roztoky, p.o\"/>
    </mc:Choice>
  </mc:AlternateContent>
  <xr:revisionPtr revIDLastSave="0" documentId="8_{C90B28DB-842B-4DFD-A22D-BC4C07BB13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án 2022" sheetId="1" r:id="rId1"/>
    <sheet name="List1" sheetId="2" r:id="rId2"/>
  </sheets>
  <definedNames>
    <definedName name="_xlnm.Print_Area" localSheetId="0">'Plán 2022'!$A$1:$AC$46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30" i="1" l="1"/>
  <c r="AC24" i="1"/>
  <c r="AC28" i="1" s="1"/>
  <c r="AC23" i="1"/>
  <c r="AC20" i="1"/>
  <c r="AC19" i="1"/>
  <c r="AC18" i="1"/>
  <c r="AC17" i="1"/>
  <c r="AC15" i="1"/>
  <c r="AC14" i="1"/>
  <c r="AC13" i="1"/>
  <c r="AB28" i="1"/>
  <c r="AA28" i="1"/>
  <c r="X28" i="1"/>
  <c r="V28" i="1"/>
  <c r="U28" i="1"/>
  <c r="U13" i="1"/>
  <c r="U15" i="1"/>
  <c r="R14" i="1"/>
  <c r="R15" i="1"/>
  <c r="O28" i="1"/>
  <c r="L28" i="1"/>
  <c r="I28" i="1"/>
  <c r="F28" i="1"/>
  <c r="E28" i="1"/>
  <c r="P28" i="1"/>
  <c r="J28" i="1"/>
  <c r="AA13" i="1" l="1"/>
  <c r="U19" i="1"/>
  <c r="U18" i="1"/>
  <c r="U17" i="1"/>
  <c r="AB24" i="1"/>
  <c r="AB23" i="1"/>
  <c r="AB22" i="1"/>
  <c r="AB20" i="1"/>
  <c r="AB19" i="1"/>
  <c r="AB17" i="1"/>
  <c r="AB15" i="1"/>
  <c r="AB14" i="1"/>
  <c r="AB13" i="1"/>
  <c r="O19" i="1"/>
  <c r="O18" i="1"/>
  <c r="O17" i="1"/>
  <c r="O14" i="1"/>
  <c r="AA23" i="1"/>
  <c r="AA22" i="1"/>
  <c r="AA20" i="1"/>
  <c r="AA19" i="1"/>
  <c r="AA18" i="1"/>
  <c r="AA17" i="1"/>
  <c r="AA15" i="1"/>
  <c r="X17" i="1"/>
  <c r="R24" i="1"/>
  <c r="R19" i="1"/>
  <c r="R18" i="1"/>
  <c r="R17" i="1"/>
  <c r="I19" i="1"/>
  <c r="I18" i="1"/>
  <c r="I17" i="1"/>
  <c r="F19" i="1"/>
  <c r="F18" i="1"/>
  <c r="F17" i="1"/>
  <c r="I13" i="1" l="1"/>
  <c r="R13" i="1"/>
  <c r="AA14" i="1"/>
  <c r="F13" i="1"/>
  <c r="O13" i="1"/>
  <c r="K28" i="1"/>
  <c r="W28" i="1"/>
  <c r="T28" i="1"/>
  <c r="H28" i="1"/>
  <c r="Q28" i="1"/>
  <c r="Z28" i="1"/>
  <c r="N28" i="1"/>
  <c r="S28" i="1" l="1"/>
  <c r="G28" i="1"/>
  <c r="D28" i="1"/>
  <c r="M28" i="1" l="1"/>
  <c r="Y28" i="1"/>
  <c r="R28" i="1" l="1"/>
</calcChain>
</file>

<file path=xl/sharedStrings.xml><?xml version="1.0" encoding="utf-8"?>
<sst xmlns="http://schemas.openxmlformats.org/spreadsheetml/2006/main" count="81" uniqueCount="50">
  <si>
    <t>Technické služby města Roztoky,příspěvková organizace</t>
  </si>
  <si>
    <t xml:space="preserve">Lidická 1642, Roztoky u Prahy, IČ: 00067733, DIČ: CZ00067733 </t>
  </si>
  <si>
    <t>v tis. Kč za hlavní činnost příspěvkové organizace</t>
  </si>
  <si>
    <t xml:space="preserve"> </t>
  </si>
  <si>
    <t>Účet číslo</t>
  </si>
  <si>
    <t>Název účtu</t>
  </si>
  <si>
    <t>Plán TS</t>
  </si>
  <si>
    <t>Spotřeba materiálu</t>
  </si>
  <si>
    <t>Spotřeba energie, plyn, vodné, stočné</t>
  </si>
  <si>
    <t>Opravy a údržby</t>
  </si>
  <si>
    <t>Cestovné</t>
  </si>
  <si>
    <t>Služby</t>
  </si>
  <si>
    <t>Mzdové náklady</t>
  </si>
  <si>
    <t>Zákonné pojištění</t>
  </si>
  <si>
    <t>Zákonné sociální náklady</t>
  </si>
  <si>
    <t>Silniční daň</t>
  </si>
  <si>
    <t>Ostatní daně a poplatky</t>
  </si>
  <si>
    <t>Jiné ostatní náklady</t>
  </si>
  <si>
    <t>Odpisy</t>
  </si>
  <si>
    <t>Finanční náklady</t>
  </si>
  <si>
    <t>CELKEM</t>
  </si>
  <si>
    <t xml:space="preserve">Předpokládaný meziroční nárůst průměrného indexu spotřebitelských cen </t>
  </si>
  <si>
    <t>117 hřiště</t>
  </si>
  <si>
    <t>102 zeleň</t>
  </si>
  <si>
    <t>105 +105k hřbitov</t>
  </si>
  <si>
    <t xml:space="preserve">107+107MU+107O+107P+107SV+107TD+116 </t>
  </si>
  <si>
    <t>103-VO+103I+103O</t>
  </si>
  <si>
    <t>104 komunikace</t>
  </si>
  <si>
    <t>130,180,190 Režie,300 správa</t>
  </si>
  <si>
    <t>Schválený</t>
  </si>
  <si>
    <t>Návrh plánu</t>
  </si>
  <si>
    <t>plán</t>
  </si>
  <si>
    <t>Návrh</t>
  </si>
  <si>
    <t>plánu</t>
  </si>
  <si>
    <t xml:space="preserve">Předpokládaný meziroční nárůst mzdových nákladů </t>
  </si>
  <si>
    <t>Kč</t>
  </si>
  <si>
    <t>Navýšení cen dodavatele Regios a Recyklace Chýnov</t>
  </si>
  <si>
    <t>106 + 106H +106S odpady</t>
  </si>
  <si>
    <t>360 tis. Kč</t>
  </si>
  <si>
    <t>sekačka</t>
  </si>
  <si>
    <t>Finanční plán pro rok 2022</t>
  </si>
  <si>
    <t>plán 2021</t>
  </si>
  <si>
    <t>5.00%</t>
  </si>
  <si>
    <t>V Roztokách 30.09.2021</t>
  </si>
  <si>
    <t>předpokládané změny zákona + noví pracovníci</t>
  </si>
  <si>
    <t xml:space="preserve">odp. koše+koše do dešť.vpustí+p.Novotný </t>
  </si>
  <si>
    <t>Auto IVECO 3t + nástavba</t>
  </si>
  <si>
    <t>investiční výdaje</t>
  </si>
  <si>
    <t>Investiční výdaje zahrnuté v plánovaném rozpočtu</t>
  </si>
  <si>
    <t>Příspěvková organizace Technické služby města Roztoky navrhuje dle shora uvedených podkladů poskytnutí příspěvku na provoz ve výši 22 253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</si>
</sst>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0\ %"/>
    <numFmt numFmtId="166" formatCode="#,##0.0000"/>
    <numFmt numFmtId="167" formatCode="d/mmm"/>
  </numFmts>
  <fonts count="35" x14ac:knownFonts="1">
    <font>
      <sz val="10"/>
      <name val="Arial CE"/>
      <charset val="238"/>
    </font>
    <font>
      <sz val="13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b/>
      <sz val="13"/>
      <color rgb="FFFF000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0"/>
      <color rgb="FFFFFF0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10"/>
      <color rgb="FFFFFF00"/>
      <name val="Arial CE"/>
      <family val="2"/>
      <charset val="238"/>
    </font>
    <font>
      <b/>
      <sz val="8"/>
      <color rgb="FF008000"/>
      <name val="Arial CE"/>
      <family val="2"/>
      <charset val="238"/>
    </font>
    <font>
      <sz val="8"/>
      <name val="Arial CE"/>
      <family val="2"/>
      <charset val="238"/>
    </font>
    <font>
      <sz val="10"/>
      <color rgb="FF0000FF"/>
      <name val="Arial CE"/>
      <charset val="238"/>
    </font>
    <font>
      <b/>
      <sz val="8"/>
      <color rgb="FF993366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color rgb="FFFF0000"/>
      <name val="Arial CE"/>
      <charset val="238"/>
    </font>
    <font>
      <sz val="12"/>
      <color rgb="FF0000FF"/>
      <name val="Arial CE"/>
      <charset val="238"/>
    </font>
    <font>
      <b/>
      <u/>
      <sz val="11"/>
      <name val="Arial CE"/>
      <charset val="238"/>
    </font>
    <font>
      <sz val="10"/>
      <name val="Arial CE"/>
      <charset val="238"/>
    </font>
    <font>
      <b/>
      <u/>
      <sz val="12"/>
      <name val="Arial CE"/>
      <charset val="238"/>
    </font>
    <font>
      <b/>
      <u/>
      <sz val="10"/>
      <name val="Arial CE"/>
      <charset val="238"/>
    </font>
    <font>
      <b/>
      <i/>
      <sz val="12"/>
      <color rgb="FF0000FF"/>
      <name val="Arial CE"/>
      <charset val="238"/>
    </font>
    <font>
      <b/>
      <sz val="8"/>
      <color rgb="FF66FFFF"/>
      <name val="Arial CE"/>
      <family val="2"/>
      <charset val="238"/>
    </font>
    <font>
      <b/>
      <sz val="8"/>
      <color rgb="FF00B050"/>
      <name val="Arial CE"/>
      <family val="2"/>
      <charset val="238"/>
    </font>
    <font>
      <b/>
      <sz val="18"/>
      <name val="Arial CE"/>
      <charset val="238"/>
    </font>
    <font>
      <b/>
      <sz val="10"/>
      <color rgb="FFFFFF00"/>
      <name val="Arial CE"/>
      <charset val="238"/>
    </font>
    <font>
      <b/>
      <sz val="14"/>
      <color rgb="FF0000FF"/>
      <name val="Arial CE"/>
      <charset val="238"/>
    </font>
    <font>
      <b/>
      <sz val="10"/>
      <color rgb="FF0000FF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249977111117893"/>
        <bgColor rgb="FFCCFFFF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164" fontId="25" fillId="0" borderId="0" applyBorder="0" applyProtection="0"/>
    <xf numFmtId="0" fontId="25" fillId="11" borderId="40" applyNumberFormat="0" applyFont="0" applyAlignment="0" applyProtection="0"/>
  </cellStyleXfs>
  <cellXfs count="158">
    <xf numFmtId="0" fontId="0" fillId="0" borderId="0" xfId="0"/>
    <xf numFmtId="0" fontId="0" fillId="0" borderId="0" xfId="0" applyAlignment="1"/>
    <xf numFmtId="0" fontId="4" fillId="0" borderId="0" xfId="0" applyFont="1"/>
    <xf numFmtId="0" fontId="0" fillId="0" borderId="0" xfId="0" applyFont="1" applyBorder="1"/>
    <xf numFmtId="0" fontId="0" fillId="0" borderId="0" xfId="0" applyFont="1"/>
    <xf numFmtId="165" fontId="5" fillId="2" borderId="0" xfId="1" applyNumberFormat="1" applyFont="1" applyFill="1" applyBorder="1" applyAlignment="1" applyProtection="1">
      <alignment horizontal="right"/>
    </xf>
    <xf numFmtId="0" fontId="6" fillId="0" borderId="0" xfId="0" applyFont="1" applyBorder="1"/>
    <xf numFmtId="164" fontId="7" fillId="0" borderId="0" xfId="0" applyNumberFormat="1" applyFont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0" xfId="0" applyFont="1"/>
    <xf numFmtId="0" fontId="13" fillId="6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66" fontId="13" fillId="4" borderId="10" xfId="0" applyNumberFormat="1" applyFont="1" applyFill="1" applyBorder="1" applyAlignment="1">
      <alignment horizontal="center"/>
    </xf>
    <xf numFmtId="166" fontId="13" fillId="4" borderId="6" xfId="0" applyNumberFormat="1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6" fillId="0" borderId="17" xfId="0" applyFont="1" applyBorder="1"/>
    <xf numFmtId="3" fontId="0" fillId="0" borderId="0" xfId="0" applyNumberFormat="1"/>
    <xf numFmtId="0" fontId="16" fillId="0" borderId="20" xfId="0" applyFont="1" applyBorder="1"/>
    <xf numFmtId="0" fontId="19" fillId="0" borderId="0" xfId="0" applyFont="1"/>
    <xf numFmtId="0" fontId="16" fillId="0" borderId="22" xfId="0" applyFont="1" applyBorder="1"/>
    <xf numFmtId="0" fontId="16" fillId="3" borderId="14" xfId="0" applyFont="1" applyFill="1" applyBorder="1"/>
    <xf numFmtId="4" fontId="13" fillId="4" borderId="14" xfId="0" applyNumberFormat="1" applyFont="1" applyFill="1" applyBorder="1"/>
    <xf numFmtId="4" fontId="13" fillId="3" borderId="14" xfId="0" applyNumberFormat="1" applyFont="1" applyFill="1" applyBorder="1"/>
    <xf numFmtId="2" fontId="0" fillId="0" borderId="0" xfId="0" applyNumberFormat="1"/>
    <xf numFmtId="0" fontId="20" fillId="0" borderId="0" xfId="0" applyFont="1"/>
    <xf numFmtId="0" fontId="21" fillId="0" borderId="0" xfId="0" applyFont="1"/>
    <xf numFmtId="0" fontId="22" fillId="7" borderId="0" xfId="0" applyFont="1" applyFill="1"/>
    <xf numFmtId="0" fontId="17" fillId="7" borderId="0" xfId="0" applyFont="1" applyFill="1"/>
    <xf numFmtId="0" fontId="3" fillId="0" borderId="0" xfId="0" applyFont="1"/>
    <xf numFmtId="0" fontId="24" fillId="0" borderId="0" xfId="0" applyFont="1"/>
    <xf numFmtId="0" fontId="16" fillId="0" borderId="0" xfId="0" applyFont="1" applyFill="1" applyBorder="1"/>
    <xf numFmtId="0" fontId="16" fillId="0" borderId="14" xfId="0" applyFont="1" applyBorder="1"/>
    <xf numFmtId="0" fontId="1" fillId="0" borderId="0" xfId="0" applyFont="1" applyBorder="1" applyAlignme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right"/>
    </xf>
    <xf numFmtId="0" fontId="22" fillId="8" borderId="0" xfId="0" applyFont="1" applyFill="1"/>
    <xf numFmtId="0" fontId="17" fillId="8" borderId="0" xfId="0" applyFont="1" applyFill="1"/>
    <xf numFmtId="0" fontId="17" fillId="8" borderId="24" xfId="0" applyFont="1" applyFill="1" applyBorder="1"/>
    <xf numFmtId="0" fontId="17" fillId="8" borderId="0" xfId="0" applyFont="1" applyFill="1" applyBorder="1"/>
    <xf numFmtId="4" fontId="13" fillId="0" borderId="17" xfId="0" applyNumberFormat="1" applyFont="1" applyFill="1" applyBorder="1"/>
    <xf numFmtId="4" fontId="15" fillId="0" borderId="17" xfId="0" applyNumberFormat="1" applyFont="1" applyFill="1" applyBorder="1" applyAlignment="1">
      <alignment horizontal="right"/>
    </xf>
    <xf numFmtId="4" fontId="13" fillId="0" borderId="18" xfId="0" applyNumberFormat="1" applyFont="1" applyFill="1" applyBorder="1"/>
    <xf numFmtId="4" fontId="13" fillId="0" borderId="22" xfId="0" applyNumberFormat="1" applyFont="1" applyFill="1" applyBorder="1"/>
    <xf numFmtId="4" fontId="13" fillId="0" borderId="23" xfId="0" applyNumberFormat="1" applyFont="1" applyFill="1" applyBorder="1"/>
    <xf numFmtId="4" fontId="15" fillId="0" borderId="22" xfId="0" applyNumberFormat="1" applyFont="1" applyFill="1" applyBorder="1" applyAlignment="1">
      <alignment horizontal="right"/>
    </xf>
    <xf numFmtId="4" fontId="13" fillId="0" borderId="14" xfId="0" applyNumberFormat="1" applyFont="1" applyFill="1" applyBorder="1"/>
    <xf numFmtId="4" fontId="13" fillId="0" borderId="13" xfId="0" applyNumberFormat="1" applyFont="1" applyFill="1" applyBorder="1"/>
    <xf numFmtId="166" fontId="13" fillId="9" borderId="6" xfId="0" applyNumberFormat="1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4" fontId="15" fillId="0" borderId="26" xfId="0" applyNumberFormat="1" applyFont="1" applyFill="1" applyBorder="1" applyAlignment="1">
      <alignment horizontal="right"/>
    </xf>
    <xf numFmtId="4" fontId="12" fillId="0" borderId="17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4" fontId="12" fillId="0" borderId="14" xfId="0" applyNumberFormat="1" applyFont="1" applyBorder="1" applyAlignment="1">
      <alignment horizontal="right"/>
    </xf>
    <xf numFmtId="4" fontId="12" fillId="0" borderId="14" xfId="0" applyNumberFormat="1" applyFont="1" applyFill="1" applyBorder="1" applyAlignment="1">
      <alignment horizontal="right"/>
    </xf>
    <xf numFmtId="0" fontId="28" fillId="8" borderId="24" xfId="0" applyFont="1" applyFill="1" applyBorder="1"/>
    <xf numFmtId="0" fontId="23" fillId="8" borderId="24" xfId="0" applyFont="1" applyFill="1" applyBorder="1"/>
    <xf numFmtId="4" fontId="28" fillId="8" borderId="20" xfId="0" applyNumberFormat="1" applyFont="1" applyFill="1" applyBorder="1"/>
    <xf numFmtId="4" fontId="17" fillId="8" borderId="11" xfId="0" applyNumberFormat="1" applyFont="1" applyFill="1" applyBorder="1"/>
    <xf numFmtId="4" fontId="17" fillId="8" borderId="17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0" fontId="17" fillId="0" borderId="0" xfId="0" applyFont="1" applyFill="1"/>
    <xf numFmtId="3" fontId="17" fillId="0" borderId="0" xfId="0" applyNumberFormat="1" applyFont="1" applyFill="1"/>
    <xf numFmtId="4" fontId="13" fillId="9" borderId="14" xfId="0" applyNumberFormat="1" applyFont="1" applyFill="1" applyBorder="1"/>
    <xf numFmtId="166" fontId="13" fillId="4" borderId="29" xfId="0" applyNumberFormat="1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4" fontId="13" fillId="0" borderId="31" xfId="0" applyNumberFormat="1" applyFont="1" applyFill="1" applyBorder="1"/>
    <xf numFmtId="4" fontId="13" fillId="0" borderId="32" xfId="0" applyNumberFormat="1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166" fontId="13" fillId="9" borderId="35" xfId="0" applyNumberFormat="1" applyFont="1" applyFill="1" applyBorder="1" applyAlignment="1">
      <alignment horizontal="center"/>
    </xf>
    <xf numFmtId="166" fontId="13" fillId="9" borderId="29" xfId="0" applyNumberFormat="1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3" fillId="9" borderId="30" xfId="0" applyFont="1" applyFill="1" applyBorder="1" applyAlignment="1">
      <alignment horizontal="center"/>
    </xf>
    <xf numFmtId="4" fontId="15" fillId="0" borderId="16" xfId="0" applyNumberFormat="1" applyFont="1" applyFill="1" applyBorder="1" applyAlignment="1">
      <alignment horizontal="right"/>
    </xf>
    <xf numFmtId="4" fontId="15" fillId="0" borderId="21" xfId="0" applyNumberFormat="1" applyFont="1" applyFill="1" applyBorder="1" applyAlignment="1">
      <alignment horizontal="right"/>
    </xf>
    <xf numFmtId="4" fontId="13" fillId="3" borderId="12" xfId="0" applyNumberFormat="1" applyFont="1" applyFill="1" applyBorder="1"/>
    <xf numFmtId="4" fontId="13" fillId="3" borderId="33" xfId="0" applyNumberFormat="1" applyFont="1" applyFill="1" applyBorder="1"/>
    <xf numFmtId="166" fontId="13" fillId="4" borderId="35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4" fontId="13" fillId="4" borderId="12" xfId="0" applyNumberFormat="1" applyFont="1" applyFill="1" applyBorder="1"/>
    <xf numFmtId="166" fontId="13" fillId="5" borderId="35" xfId="0" applyNumberFormat="1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4" fontId="18" fillId="0" borderId="31" xfId="0" applyNumberFormat="1" applyFont="1" applyFill="1" applyBorder="1"/>
    <xf numFmtId="4" fontId="13" fillId="9" borderId="12" xfId="0" applyNumberFormat="1" applyFont="1" applyFill="1" applyBorder="1"/>
    <xf numFmtId="4" fontId="13" fillId="9" borderId="33" xfId="0" applyNumberFormat="1" applyFont="1" applyFill="1" applyBorder="1"/>
    <xf numFmtId="4" fontId="15" fillId="0" borderId="12" xfId="0" applyNumberFormat="1" applyFont="1" applyFill="1" applyBorder="1" applyAlignment="1">
      <alignment horizontal="right"/>
    </xf>
    <xf numFmtId="4" fontId="15" fillId="0" borderId="1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10" borderId="38" xfId="0" applyFont="1" applyFill="1" applyBorder="1" applyAlignment="1">
      <alignment horizontal="center"/>
    </xf>
    <xf numFmtId="0" fontId="12" fillId="10" borderId="39" xfId="0" applyFont="1" applyFill="1" applyBorder="1" applyAlignment="1">
      <alignment horizontal="center"/>
    </xf>
    <xf numFmtId="0" fontId="12" fillId="10" borderId="33" xfId="0" applyFont="1" applyFill="1" applyBorder="1" applyAlignment="1">
      <alignment horizontal="center"/>
    </xf>
    <xf numFmtId="4" fontId="4" fillId="10" borderId="31" xfId="0" applyNumberFormat="1" applyFont="1" applyFill="1" applyBorder="1" applyAlignment="1">
      <alignment horizontal="right"/>
    </xf>
    <xf numFmtId="4" fontId="4" fillId="10" borderId="33" xfId="0" applyNumberFormat="1" applyFont="1" applyFill="1" applyBorder="1" applyAlignment="1">
      <alignment horizontal="right"/>
    </xf>
    <xf numFmtId="4" fontId="4" fillId="10" borderId="27" xfId="0" applyNumberFormat="1" applyFont="1" applyFill="1" applyBorder="1" applyAlignment="1">
      <alignment horizontal="right"/>
    </xf>
    <xf numFmtId="0" fontId="0" fillId="0" borderId="0" xfId="0" applyFill="1"/>
    <xf numFmtId="4" fontId="15" fillId="0" borderId="14" xfId="0" applyNumberFormat="1" applyFont="1" applyFill="1" applyBorder="1" applyAlignment="1">
      <alignment horizontal="right"/>
    </xf>
    <xf numFmtId="4" fontId="15" fillId="0" borderId="7" xfId="0" applyNumberFormat="1" applyFont="1" applyFill="1" applyBorder="1" applyAlignment="1">
      <alignment horizontal="right"/>
    </xf>
    <xf numFmtId="4" fontId="13" fillId="12" borderId="40" xfId="2" applyNumberFormat="1" applyFont="1" applyFill="1"/>
    <xf numFmtId="4" fontId="15" fillId="0" borderId="20" xfId="0" applyNumberFormat="1" applyFont="1" applyFill="1" applyBorder="1" applyAlignment="1">
      <alignment horizontal="right"/>
    </xf>
    <xf numFmtId="4" fontId="13" fillId="4" borderId="13" xfId="0" applyNumberFormat="1" applyFont="1" applyFill="1" applyBorder="1"/>
    <xf numFmtId="4" fontId="13" fillId="3" borderId="20" xfId="0" applyNumberFormat="1" applyFont="1" applyFill="1" applyBorder="1"/>
    <xf numFmtId="14" fontId="0" fillId="0" borderId="0" xfId="0" applyNumberFormat="1"/>
    <xf numFmtId="4" fontId="13" fillId="0" borderId="16" xfId="0" applyNumberFormat="1" applyFont="1" applyFill="1" applyBorder="1" applyAlignment="1">
      <alignment horizontal="right"/>
    </xf>
    <xf numFmtId="4" fontId="13" fillId="0" borderId="21" xfId="0" applyNumberFormat="1" applyFont="1" applyFill="1" applyBorder="1" applyAlignment="1">
      <alignment horizontal="right"/>
    </xf>
    <xf numFmtId="4" fontId="29" fillId="0" borderId="33" xfId="0" applyNumberFormat="1" applyFont="1" applyFill="1" applyBorder="1"/>
    <xf numFmtId="4" fontId="30" fillId="0" borderId="31" xfId="0" applyNumberFormat="1" applyFont="1" applyFill="1" applyBorder="1"/>
    <xf numFmtId="4" fontId="30" fillId="0" borderId="32" xfId="0" applyNumberFormat="1" applyFont="1" applyFill="1" applyBorder="1"/>
    <xf numFmtId="4" fontId="30" fillId="0" borderId="33" xfId="0" applyNumberFormat="1" applyFont="1" applyFill="1" applyBorder="1"/>
    <xf numFmtId="4" fontId="13" fillId="0" borderId="10" xfId="0" applyNumberFormat="1" applyFont="1" applyFill="1" applyBorder="1"/>
    <xf numFmtId="0" fontId="12" fillId="0" borderId="17" xfId="0" applyFont="1" applyBorder="1"/>
    <xf numFmtId="0" fontId="12" fillId="0" borderId="20" xfId="0" applyFont="1" applyBorder="1"/>
    <xf numFmtId="4" fontId="15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31" fillId="0" borderId="0" xfId="0" applyFont="1"/>
    <xf numFmtId="0" fontId="4" fillId="0" borderId="0" xfId="0" applyFont="1" applyBorder="1"/>
    <xf numFmtId="0" fontId="32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0" borderId="16" xfId="0" applyFont="1" applyBorder="1"/>
    <xf numFmtId="0" fontId="12" fillId="0" borderId="19" xfId="0" applyFont="1" applyBorder="1"/>
    <xf numFmtId="0" fontId="12" fillId="0" borderId="21" xfId="0" applyFont="1" applyBorder="1"/>
    <xf numFmtId="0" fontId="12" fillId="0" borderId="12" xfId="0" applyFont="1" applyBorder="1"/>
    <xf numFmtId="167" fontId="12" fillId="3" borderId="12" xfId="0" applyNumberFormat="1" applyFont="1" applyFill="1" applyBorder="1"/>
    <xf numFmtId="0" fontId="33" fillId="8" borderId="0" xfId="0" applyFont="1" applyFill="1"/>
    <xf numFmtId="0" fontId="34" fillId="8" borderId="0" xfId="0" applyFont="1" applyFill="1"/>
    <xf numFmtId="3" fontId="21" fillId="0" borderId="0" xfId="0" applyNumberFormat="1" applyFont="1"/>
    <xf numFmtId="0" fontId="8" fillId="9" borderId="36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</cellXfs>
  <cellStyles count="3">
    <cellStyle name="Normální" xfId="0" builtinId="0"/>
    <cellStyle name="Poznámka" xfId="2" builtinId="10"/>
    <cellStyle name="Procenta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"/>
  <sheetViews>
    <sheetView tabSelected="1" topLeftCell="A19" zoomScale="90" zoomScaleNormal="90" workbookViewId="0">
      <pane xSplit="2" topLeftCell="C1" activePane="topRight" state="frozen"/>
      <selection pane="topRight" activeCell="K42" sqref="K42"/>
    </sheetView>
  </sheetViews>
  <sheetFormatPr defaultRowHeight="13" x14ac:dyDescent="0.3"/>
  <cols>
    <col min="1" max="1" width="54.453125" style="2" customWidth="1"/>
    <col min="2" max="2" width="0.1796875" hidden="1" customWidth="1"/>
    <col min="3" max="3" width="29" customWidth="1"/>
    <col min="4" max="4" width="8.7265625" customWidth="1"/>
    <col min="5" max="5" width="14.54296875" customWidth="1"/>
    <col min="6" max="6" width="10.1796875" customWidth="1"/>
    <col min="7" max="7" width="15" customWidth="1"/>
    <col min="8" max="8" width="10.7265625" customWidth="1"/>
    <col min="9" max="9" width="9.54296875" customWidth="1"/>
    <col min="10" max="11" width="8.7265625" customWidth="1"/>
    <col min="12" max="12" width="11.54296875" customWidth="1"/>
    <col min="13" max="14" width="8.7265625" customWidth="1"/>
    <col min="15" max="15" width="10.1796875" customWidth="1"/>
    <col min="16" max="17" width="8.7265625" customWidth="1"/>
    <col min="18" max="18" width="9.54296875" customWidth="1"/>
    <col min="19" max="20" width="8.7265625" customWidth="1"/>
    <col min="21" max="21" width="9.1796875" customWidth="1"/>
    <col min="22" max="26" width="8.7265625" customWidth="1"/>
    <col min="27" max="27" width="9.7265625" customWidth="1"/>
    <col min="28" max="28" width="9.54296875" customWidth="1"/>
    <col min="29" max="29" width="10.26953125" customWidth="1"/>
    <col min="30" max="30" width="9.7265625" customWidth="1"/>
    <col min="31" max="1007" width="8.453125" customWidth="1"/>
  </cols>
  <sheetData>
    <row r="1" spans="1:30" ht="23" x14ac:dyDescent="0.5">
      <c r="A1" s="128" t="s">
        <v>0</v>
      </c>
    </row>
    <row r="2" spans="1:30" ht="16.5" x14ac:dyDescent="0.3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40"/>
      <c r="O2" s="1"/>
    </row>
    <row r="4" spans="1:30" ht="18" x14ac:dyDescent="0.4">
      <c r="A4" s="145" t="s">
        <v>40</v>
      </c>
      <c r="B4" s="145"/>
      <c r="C4" s="145"/>
      <c r="G4" s="2"/>
      <c r="H4" s="2"/>
      <c r="I4" s="2"/>
    </row>
    <row r="5" spans="1:30" s="4" customFormat="1" ht="14" x14ac:dyDescent="0.3">
      <c r="A5" s="129" t="s">
        <v>21</v>
      </c>
      <c r="B5" s="3"/>
      <c r="C5" s="3"/>
      <c r="D5" s="3"/>
      <c r="E5" s="3"/>
      <c r="F5" s="3"/>
      <c r="G5" s="2"/>
      <c r="H5" s="2"/>
      <c r="I5" s="2"/>
      <c r="L5" s="5" t="s">
        <v>42</v>
      </c>
    </row>
    <row r="6" spans="1:30" ht="14" x14ac:dyDescent="0.3">
      <c r="A6" s="2" t="s">
        <v>34</v>
      </c>
      <c r="B6" s="3"/>
      <c r="C6" s="3"/>
      <c r="D6" s="3"/>
      <c r="E6" s="3"/>
      <c r="F6" s="3"/>
      <c r="L6" s="5">
        <v>0.1</v>
      </c>
    </row>
    <row r="7" spans="1:30" ht="14" x14ac:dyDescent="0.3">
      <c r="A7" s="129" t="s">
        <v>36</v>
      </c>
      <c r="B7" s="3"/>
      <c r="C7" s="3"/>
      <c r="D7" s="3"/>
      <c r="E7" s="3"/>
      <c r="F7" s="3"/>
      <c r="L7" s="5" t="s">
        <v>38</v>
      </c>
    </row>
    <row r="8" spans="1:30" ht="16.5" x14ac:dyDescent="0.35">
      <c r="A8" s="129"/>
      <c r="B8" s="3"/>
      <c r="C8" s="3"/>
      <c r="D8" s="6"/>
      <c r="E8" s="6"/>
      <c r="F8" s="7"/>
      <c r="G8" s="8"/>
      <c r="H8" s="8"/>
      <c r="I8" s="8"/>
      <c r="J8" s="8"/>
      <c r="K8" s="8"/>
      <c r="L8" s="5"/>
    </row>
    <row r="9" spans="1:30" ht="16" thickBot="1" x14ac:dyDescent="0.4">
      <c r="A9" s="2" t="s">
        <v>2</v>
      </c>
      <c r="B9" s="9" t="s">
        <v>3</v>
      </c>
      <c r="C9" s="10"/>
      <c r="AB9" s="11" t="s">
        <v>2</v>
      </c>
    </row>
    <row r="10" spans="1:30" s="15" customFormat="1" x14ac:dyDescent="0.3">
      <c r="A10" s="130"/>
      <c r="B10" s="12"/>
      <c r="C10" s="13"/>
      <c r="D10" s="146" t="s">
        <v>22</v>
      </c>
      <c r="E10" s="146"/>
      <c r="F10" s="147"/>
      <c r="G10" s="148" t="s">
        <v>23</v>
      </c>
      <c r="H10" s="149"/>
      <c r="I10" s="150"/>
      <c r="J10" s="151" t="s">
        <v>24</v>
      </c>
      <c r="K10" s="152"/>
      <c r="L10" s="153"/>
      <c r="M10" s="154" t="s">
        <v>25</v>
      </c>
      <c r="N10" s="155"/>
      <c r="O10" s="156"/>
      <c r="P10" s="157" t="s">
        <v>26</v>
      </c>
      <c r="Q10" s="146"/>
      <c r="R10" s="147"/>
      <c r="S10" s="148" t="s">
        <v>27</v>
      </c>
      <c r="T10" s="149"/>
      <c r="U10" s="150"/>
      <c r="V10" s="157" t="s">
        <v>37</v>
      </c>
      <c r="W10" s="146"/>
      <c r="X10" s="147"/>
      <c r="Y10" s="141" t="s">
        <v>28</v>
      </c>
      <c r="Z10" s="142"/>
      <c r="AA10" s="143"/>
      <c r="AB10" s="98" t="s">
        <v>29</v>
      </c>
      <c r="AC10" s="14" t="s">
        <v>32</v>
      </c>
      <c r="AD10" s="103"/>
    </row>
    <row r="11" spans="1:30" ht="12.5" x14ac:dyDescent="0.25">
      <c r="A11" s="131" t="s">
        <v>4</v>
      </c>
      <c r="B11" s="16"/>
      <c r="C11" s="17" t="s">
        <v>5</v>
      </c>
      <c r="D11" s="18" t="s">
        <v>6</v>
      </c>
      <c r="E11" s="19" t="s">
        <v>29</v>
      </c>
      <c r="F11" s="74" t="s">
        <v>30</v>
      </c>
      <c r="G11" s="80" t="s">
        <v>6</v>
      </c>
      <c r="H11" s="56" t="s">
        <v>29</v>
      </c>
      <c r="I11" s="81" t="s">
        <v>30</v>
      </c>
      <c r="J11" s="88" t="s">
        <v>6</v>
      </c>
      <c r="K11" s="19" t="s">
        <v>29</v>
      </c>
      <c r="L11" s="74" t="s">
        <v>30</v>
      </c>
      <c r="M11" s="91" t="s">
        <v>6</v>
      </c>
      <c r="N11" s="56" t="s">
        <v>29</v>
      </c>
      <c r="O11" s="81" t="s">
        <v>30</v>
      </c>
      <c r="P11" s="88" t="s">
        <v>6</v>
      </c>
      <c r="Q11" s="19" t="s">
        <v>29</v>
      </c>
      <c r="R11" s="74" t="s">
        <v>30</v>
      </c>
      <c r="S11" s="91" t="s">
        <v>6</v>
      </c>
      <c r="T11" s="56" t="s">
        <v>29</v>
      </c>
      <c r="U11" s="81" t="s">
        <v>30</v>
      </c>
      <c r="V11" s="88" t="s">
        <v>6</v>
      </c>
      <c r="W11" s="19" t="s">
        <v>29</v>
      </c>
      <c r="X11" s="74" t="s">
        <v>30</v>
      </c>
      <c r="Y11" s="80" t="s">
        <v>6</v>
      </c>
      <c r="Z11" s="56" t="s">
        <v>29</v>
      </c>
      <c r="AA11" s="81" t="s">
        <v>30</v>
      </c>
      <c r="AB11" s="99" t="s">
        <v>31</v>
      </c>
      <c r="AC11" s="100" t="s">
        <v>33</v>
      </c>
      <c r="AD11" s="104"/>
    </row>
    <row r="12" spans="1:30" thickBot="1" x14ac:dyDescent="0.3">
      <c r="A12" s="132"/>
      <c r="B12" s="20"/>
      <c r="C12" s="20"/>
      <c r="D12" s="21">
        <v>2021</v>
      </c>
      <c r="E12" s="22" t="s">
        <v>41</v>
      </c>
      <c r="F12" s="75">
        <v>2022</v>
      </c>
      <c r="G12" s="82">
        <v>2021</v>
      </c>
      <c r="H12" s="57" t="s">
        <v>41</v>
      </c>
      <c r="I12" s="83">
        <v>2022</v>
      </c>
      <c r="J12" s="89">
        <v>2021</v>
      </c>
      <c r="K12" s="22" t="s">
        <v>41</v>
      </c>
      <c r="L12" s="75">
        <v>2022</v>
      </c>
      <c r="M12" s="92">
        <v>2021</v>
      </c>
      <c r="N12" s="57" t="s">
        <v>41</v>
      </c>
      <c r="O12" s="83">
        <v>2022</v>
      </c>
      <c r="P12" s="89">
        <v>2021</v>
      </c>
      <c r="Q12" s="22" t="s">
        <v>41</v>
      </c>
      <c r="R12" s="75">
        <v>2022</v>
      </c>
      <c r="S12" s="92">
        <v>2021</v>
      </c>
      <c r="T12" s="57" t="s">
        <v>41</v>
      </c>
      <c r="U12" s="83">
        <v>2022</v>
      </c>
      <c r="V12" s="89">
        <v>2021</v>
      </c>
      <c r="W12" s="22" t="s">
        <v>41</v>
      </c>
      <c r="X12" s="75">
        <v>2022</v>
      </c>
      <c r="Y12" s="82">
        <v>2021</v>
      </c>
      <c r="Z12" s="57" t="s">
        <v>41</v>
      </c>
      <c r="AA12" s="83">
        <v>2022</v>
      </c>
      <c r="AB12" s="101">
        <v>2021</v>
      </c>
      <c r="AC12" s="102">
        <v>2022</v>
      </c>
      <c r="AD12" s="105"/>
    </row>
    <row r="13" spans="1:30" x14ac:dyDescent="0.3">
      <c r="A13" s="133">
        <v>501</v>
      </c>
      <c r="B13" s="23"/>
      <c r="C13" s="23" t="s">
        <v>7</v>
      </c>
      <c r="D13" s="49">
        <v>8.1999999999999993</v>
      </c>
      <c r="E13" s="48">
        <v>8.1999999999999993</v>
      </c>
      <c r="F13" s="76">
        <f>E13*105/100</f>
        <v>8.61</v>
      </c>
      <c r="G13" s="84">
        <v>131.24</v>
      </c>
      <c r="H13" s="117">
        <v>131.24</v>
      </c>
      <c r="I13" s="76">
        <f>H13*105/100</f>
        <v>137.80200000000002</v>
      </c>
      <c r="J13" s="120">
        <v>34.11</v>
      </c>
      <c r="K13" s="76">
        <v>34.11</v>
      </c>
      <c r="L13" s="76">
        <v>35.81</v>
      </c>
      <c r="M13" s="120">
        <v>42.04</v>
      </c>
      <c r="N13" s="48">
        <v>42.04</v>
      </c>
      <c r="O13" s="76">
        <f>N13*105/100</f>
        <v>44.141999999999996</v>
      </c>
      <c r="P13" s="120">
        <v>237.88</v>
      </c>
      <c r="Q13" s="48">
        <v>237.88</v>
      </c>
      <c r="R13" s="76">
        <f>Q13*105/100</f>
        <v>249.77399999999997</v>
      </c>
      <c r="S13" s="84">
        <v>644.15</v>
      </c>
      <c r="T13" s="48">
        <v>644.15</v>
      </c>
      <c r="U13" s="76">
        <f>T13*105/100</f>
        <v>676.35749999999996</v>
      </c>
      <c r="V13" s="84">
        <v>316.54000000000002</v>
      </c>
      <c r="W13" s="48">
        <v>316.54000000000002</v>
      </c>
      <c r="X13" s="76">
        <v>316.54000000000002</v>
      </c>
      <c r="Y13" s="84">
        <v>223.93</v>
      </c>
      <c r="Z13" s="48">
        <v>223.93</v>
      </c>
      <c r="AA13" s="76">
        <f>Z13*105/100</f>
        <v>235.12650000000002</v>
      </c>
      <c r="AB13" s="84">
        <f>Y13+V13+S13+P13+M13+J13+G13+D13</f>
        <v>1638.09</v>
      </c>
      <c r="AC13" s="59">
        <f>F13+I13+L13+O13+R13+U13+X13+AA13</f>
        <v>1704.162</v>
      </c>
      <c r="AD13" s="106"/>
    </row>
    <row r="14" spans="1:30" x14ac:dyDescent="0.3">
      <c r="A14" s="134">
        <v>502</v>
      </c>
      <c r="B14" s="25"/>
      <c r="C14" s="23" t="s">
        <v>8</v>
      </c>
      <c r="D14" s="49"/>
      <c r="E14" s="48"/>
      <c r="F14" s="76"/>
      <c r="G14" s="84"/>
      <c r="H14" s="117"/>
      <c r="I14" s="76"/>
      <c r="J14" s="120"/>
      <c r="K14" s="76"/>
      <c r="L14" s="76"/>
      <c r="M14" s="120">
        <v>1.03</v>
      </c>
      <c r="N14" s="48">
        <v>1.03</v>
      </c>
      <c r="O14" s="76">
        <f>N14*105/100</f>
        <v>1.0815000000000001</v>
      </c>
      <c r="P14" s="120">
        <v>2049.3200000000002</v>
      </c>
      <c r="Q14" s="48">
        <v>2049.3200000000002</v>
      </c>
      <c r="R14" s="76">
        <f>Q14*105/100</f>
        <v>2151.7860000000001</v>
      </c>
      <c r="S14" s="84"/>
      <c r="T14" s="48"/>
      <c r="U14" s="76"/>
      <c r="V14" s="84"/>
      <c r="W14" s="48"/>
      <c r="X14" s="76"/>
      <c r="Y14" s="84">
        <v>75.87</v>
      </c>
      <c r="Z14" s="48">
        <v>75.87</v>
      </c>
      <c r="AA14" s="76">
        <f>Z14*105/100</f>
        <v>79.663499999999999</v>
      </c>
      <c r="AB14" s="84">
        <f t="shared" ref="AB14:AB24" si="0">Y14+V14+S14+P14+M14+J14+G14+D14</f>
        <v>2126.2200000000003</v>
      </c>
      <c r="AC14" s="60">
        <f>F14+I14+L14+O14+R14+U14+X14+AA14</f>
        <v>2232.5309999999999</v>
      </c>
      <c r="AD14" s="106"/>
    </row>
    <row r="15" spans="1:30" x14ac:dyDescent="0.3">
      <c r="A15" s="134">
        <v>511</v>
      </c>
      <c r="B15" s="25"/>
      <c r="C15" s="23" t="s">
        <v>9</v>
      </c>
      <c r="D15" s="49"/>
      <c r="E15" s="48"/>
      <c r="F15" s="76"/>
      <c r="G15" s="84"/>
      <c r="H15" s="117"/>
      <c r="I15" s="76"/>
      <c r="J15" s="120"/>
      <c r="K15" s="76"/>
      <c r="L15" s="76"/>
      <c r="M15" s="120"/>
      <c r="N15" s="48"/>
      <c r="O15" s="76"/>
      <c r="P15" s="120">
        <v>950.48</v>
      </c>
      <c r="Q15" s="48">
        <v>950.48</v>
      </c>
      <c r="R15" s="76">
        <f>Q15*105/100</f>
        <v>998.00400000000013</v>
      </c>
      <c r="S15" s="84">
        <v>138.41999999999999</v>
      </c>
      <c r="T15" s="48">
        <v>138.41999999999999</v>
      </c>
      <c r="U15" s="76">
        <f>T15*105/100</f>
        <v>145.34099999999998</v>
      </c>
      <c r="V15" s="84"/>
      <c r="W15" s="48"/>
      <c r="X15" s="76"/>
      <c r="Y15" s="84">
        <v>86.13</v>
      </c>
      <c r="Z15" s="48">
        <v>86.13</v>
      </c>
      <c r="AA15" s="76">
        <f>Z15*105/100</f>
        <v>90.436499999999995</v>
      </c>
      <c r="AB15" s="84">
        <f t="shared" si="0"/>
        <v>1175.03</v>
      </c>
      <c r="AC15" s="60">
        <f>F15+I15+L15+O15+R15+U15+X15+AA15</f>
        <v>1233.7815000000001</v>
      </c>
      <c r="AD15" s="106"/>
    </row>
    <row r="16" spans="1:30" x14ac:dyDescent="0.3">
      <c r="A16" s="134">
        <v>512</v>
      </c>
      <c r="B16" s="25"/>
      <c r="C16" s="23" t="s">
        <v>10</v>
      </c>
      <c r="D16" s="49"/>
      <c r="E16" s="48"/>
      <c r="F16" s="76"/>
      <c r="G16" s="84"/>
      <c r="H16" s="117"/>
      <c r="I16" s="76"/>
      <c r="J16" s="120"/>
      <c r="K16" s="76"/>
      <c r="L16" s="76"/>
      <c r="M16" s="120"/>
      <c r="N16" s="48"/>
      <c r="O16" s="76"/>
      <c r="P16" s="120"/>
      <c r="Q16" s="48"/>
      <c r="R16" s="76"/>
      <c r="S16" s="84"/>
      <c r="T16" s="48"/>
      <c r="U16" s="76"/>
      <c r="V16" s="84"/>
      <c r="W16" s="48"/>
      <c r="X16" s="76"/>
      <c r="Y16" s="84"/>
      <c r="Z16" s="48"/>
      <c r="AA16" s="76"/>
      <c r="AB16" s="84"/>
      <c r="AC16" s="60"/>
      <c r="AD16" s="106"/>
    </row>
    <row r="17" spans="1:37" x14ac:dyDescent="0.3">
      <c r="A17" s="134">
        <v>518</v>
      </c>
      <c r="B17" s="25"/>
      <c r="C17" s="25" t="s">
        <v>11</v>
      </c>
      <c r="D17" s="49">
        <v>16.399999999999999</v>
      </c>
      <c r="E17" s="48">
        <v>16.399999999999999</v>
      </c>
      <c r="F17" s="76">
        <f t="shared" ref="F17" si="1">E17*105/100</f>
        <v>17.22</v>
      </c>
      <c r="G17" s="84">
        <v>511.63</v>
      </c>
      <c r="H17" s="117">
        <v>511.63</v>
      </c>
      <c r="I17" s="76">
        <f t="shared" ref="I17" si="2">H17*105/100</f>
        <v>537.2115</v>
      </c>
      <c r="J17" s="120">
        <v>14.35</v>
      </c>
      <c r="K17" s="76">
        <v>14.35</v>
      </c>
      <c r="L17" s="76">
        <v>15.06</v>
      </c>
      <c r="M17" s="120">
        <v>42.04</v>
      </c>
      <c r="N17" s="48">
        <v>42.04</v>
      </c>
      <c r="O17" s="76">
        <f t="shared" ref="O17" si="3">N17*105/100</f>
        <v>44.141999999999996</v>
      </c>
      <c r="P17" s="120">
        <v>1.03</v>
      </c>
      <c r="Q17" s="48">
        <v>1.03</v>
      </c>
      <c r="R17" s="76">
        <f t="shared" ref="R17" si="4">Q17*105/100</f>
        <v>1.0815000000000001</v>
      </c>
      <c r="S17" s="84">
        <v>273.77</v>
      </c>
      <c r="T17" s="48">
        <v>273.77</v>
      </c>
      <c r="U17" s="76">
        <f t="shared" ref="U17" si="5">T17*105/100</f>
        <v>287.45849999999996</v>
      </c>
      <c r="V17" s="84">
        <v>1102.23</v>
      </c>
      <c r="W17" s="48">
        <v>1102.23</v>
      </c>
      <c r="X17" s="76">
        <f t="shared" ref="X17" si="6">W17*105/100</f>
        <v>1157.3415</v>
      </c>
      <c r="Y17" s="84">
        <v>800.78</v>
      </c>
      <c r="Z17" s="48">
        <v>800.78</v>
      </c>
      <c r="AA17" s="76">
        <f t="shared" ref="AA17:AA23" si="7">Z17*105/100</f>
        <v>840.81899999999996</v>
      </c>
      <c r="AB17" s="84">
        <f t="shared" si="0"/>
        <v>2762.23</v>
      </c>
      <c r="AC17" s="60">
        <f>F17+I17+L17+O17+R17+U17+X17+AA17</f>
        <v>2900.3339999999998</v>
      </c>
      <c r="AD17" s="106"/>
    </row>
    <row r="18" spans="1:37" x14ac:dyDescent="0.3">
      <c r="A18" s="134">
        <v>521</v>
      </c>
      <c r="B18" s="25"/>
      <c r="C18" s="25" t="s">
        <v>12</v>
      </c>
      <c r="D18" s="49">
        <v>17.18</v>
      </c>
      <c r="E18" s="48">
        <v>17.18</v>
      </c>
      <c r="F18" s="76">
        <f>E18*110/100</f>
        <v>18.898</v>
      </c>
      <c r="G18" s="84">
        <v>617.79</v>
      </c>
      <c r="H18" s="117">
        <v>617.79</v>
      </c>
      <c r="I18" s="76">
        <f>H18*110/100</f>
        <v>679.56899999999996</v>
      </c>
      <c r="J18" s="120">
        <v>44.36</v>
      </c>
      <c r="K18" s="76">
        <v>44.36</v>
      </c>
      <c r="L18" s="76">
        <v>46.58</v>
      </c>
      <c r="M18" s="120">
        <v>65.260000000000005</v>
      </c>
      <c r="N18" s="48">
        <v>65.260000000000005</v>
      </c>
      <c r="O18" s="76">
        <f>N18*110/100</f>
        <v>71.786000000000001</v>
      </c>
      <c r="P18" s="120">
        <v>7.88</v>
      </c>
      <c r="Q18" s="48">
        <v>7.88</v>
      </c>
      <c r="R18" s="76">
        <f>Q18*110/100</f>
        <v>8.6679999999999993</v>
      </c>
      <c r="S18" s="84">
        <v>742.7</v>
      </c>
      <c r="T18" s="48">
        <v>742.7</v>
      </c>
      <c r="U18" s="76">
        <f>T18*110/100</f>
        <v>816.97</v>
      </c>
      <c r="V18" s="84">
        <v>1024.46</v>
      </c>
      <c r="W18" s="48">
        <v>1024.46</v>
      </c>
      <c r="X18" s="76">
        <v>1024.46</v>
      </c>
      <c r="Y18" s="84">
        <v>1663.19</v>
      </c>
      <c r="Z18" s="48">
        <v>1663.19</v>
      </c>
      <c r="AA18" s="76">
        <f>Z18*110/100</f>
        <v>1829.509</v>
      </c>
      <c r="AB18" s="84">
        <v>4182.82</v>
      </c>
      <c r="AC18" s="60">
        <f>F18+I18+L18+O18+R18+U18+X18+AA18</f>
        <v>4496.4400000000005</v>
      </c>
      <c r="AD18" s="106"/>
    </row>
    <row r="19" spans="1:37" x14ac:dyDescent="0.3">
      <c r="A19" s="134">
        <v>524</v>
      </c>
      <c r="B19" s="25"/>
      <c r="C19" s="25" t="s">
        <v>13</v>
      </c>
      <c r="D19" s="49">
        <v>11.25</v>
      </c>
      <c r="E19" s="48">
        <v>11.25</v>
      </c>
      <c r="F19" s="76">
        <f>E19*110/100</f>
        <v>12.375</v>
      </c>
      <c r="G19" s="84">
        <v>210.43</v>
      </c>
      <c r="H19" s="117">
        <v>210.43</v>
      </c>
      <c r="I19" s="76">
        <f>H19*110/100</f>
        <v>231.47299999999998</v>
      </c>
      <c r="J19" s="120">
        <v>16.75</v>
      </c>
      <c r="K19" s="76">
        <v>16.75</v>
      </c>
      <c r="L19" s="76">
        <v>17.579999999999998</v>
      </c>
      <c r="M19" s="120">
        <v>20.260000000000002</v>
      </c>
      <c r="N19" s="48">
        <v>20.260000000000002</v>
      </c>
      <c r="O19" s="76">
        <f>N19*110/100</f>
        <v>22.286000000000005</v>
      </c>
      <c r="P19" s="120">
        <v>3.38</v>
      </c>
      <c r="Q19" s="48">
        <v>3.38</v>
      </c>
      <c r="R19" s="76">
        <f>Q19*110/100</f>
        <v>3.718</v>
      </c>
      <c r="S19" s="84">
        <v>253.18</v>
      </c>
      <c r="T19" s="48">
        <v>253.18</v>
      </c>
      <c r="U19" s="76">
        <f>T19*110/100</f>
        <v>278.49799999999999</v>
      </c>
      <c r="V19" s="84">
        <v>347.26</v>
      </c>
      <c r="W19" s="48">
        <v>347.28</v>
      </c>
      <c r="X19" s="76">
        <v>347.26</v>
      </c>
      <c r="Y19" s="84">
        <v>643.67999999999995</v>
      </c>
      <c r="Z19" s="48">
        <v>643.67999999999995</v>
      </c>
      <c r="AA19" s="76">
        <f>Z19*110/100</f>
        <v>708.04799999999989</v>
      </c>
      <c r="AB19" s="84">
        <f t="shared" si="0"/>
        <v>1506.19</v>
      </c>
      <c r="AC19" s="60">
        <f>F19+I19+L19+O19+R19+U19+X19+AA19</f>
        <v>1621.2379999999998</v>
      </c>
      <c r="AD19" s="106"/>
    </row>
    <row r="20" spans="1:37" x14ac:dyDescent="0.3">
      <c r="A20" s="134">
        <v>527</v>
      </c>
      <c r="B20" s="25"/>
      <c r="C20" s="25" t="s">
        <v>14</v>
      </c>
      <c r="D20" s="49"/>
      <c r="E20" s="48"/>
      <c r="F20" s="76"/>
      <c r="G20" s="84"/>
      <c r="H20" s="117"/>
      <c r="I20" s="76"/>
      <c r="J20" s="120"/>
      <c r="K20" s="76"/>
      <c r="L20" s="76"/>
      <c r="M20" s="120"/>
      <c r="N20" s="48"/>
      <c r="O20" s="76"/>
      <c r="P20" s="120"/>
      <c r="Q20" s="48"/>
      <c r="R20" s="76"/>
      <c r="S20" s="84"/>
      <c r="T20" s="48"/>
      <c r="U20" s="76"/>
      <c r="V20" s="84"/>
      <c r="W20" s="48"/>
      <c r="X20" s="76"/>
      <c r="Y20" s="84">
        <v>256.33999999999997</v>
      </c>
      <c r="Z20" s="48">
        <v>256.33999999999997</v>
      </c>
      <c r="AA20" s="76">
        <f t="shared" si="7"/>
        <v>269.15699999999998</v>
      </c>
      <c r="AB20" s="84">
        <f t="shared" si="0"/>
        <v>256.33999999999997</v>
      </c>
      <c r="AC20" s="60">
        <f>F20+I20+L20+O20+R20+U20+X20+AA20</f>
        <v>269.15699999999998</v>
      </c>
      <c r="AD20" s="106"/>
    </row>
    <row r="21" spans="1:37" x14ac:dyDescent="0.3">
      <c r="A21" s="134">
        <v>531</v>
      </c>
      <c r="B21" s="25"/>
      <c r="C21" s="25" t="s">
        <v>15</v>
      </c>
      <c r="D21" s="49"/>
      <c r="E21" s="48"/>
      <c r="F21" s="76"/>
      <c r="G21" s="84"/>
      <c r="H21" s="117"/>
      <c r="I21" s="76"/>
      <c r="J21" s="120"/>
      <c r="K21" s="76"/>
      <c r="L21" s="76"/>
      <c r="M21" s="120"/>
      <c r="N21" s="48"/>
      <c r="O21" s="76"/>
      <c r="P21" s="120"/>
      <c r="Q21" s="48"/>
      <c r="R21" s="76"/>
      <c r="S21" s="84"/>
      <c r="T21" s="48"/>
      <c r="U21" s="76"/>
      <c r="V21" s="84"/>
      <c r="W21" s="48"/>
      <c r="X21" s="76"/>
      <c r="Y21" s="84"/>
      <c r="Z21" s="50"/>
      <c r="AA21" s="76"/>
      <c r="AB21" s="84"/>
      <c r="AC21" s="60"/>
      <c r="AD21" s="106"/>
    </row>
    <row r="22" spans="1:37" x14ac:dyDescent="0.3">
      <c r="A22" s="134">
        <v>538</v>
      </c>
      <c r="B22" s="25"/>
      <c r="C22" s="25" t="s">
        <v>16</v>
      </c>
      <c r="D22" s="49"/>
      <c r="E22" s="48"/>
      <c r="F22" s="76"/>
      <c r="G22" s="84"/>
      <c r="H22" s="117"/>
      <c r="I22" s="76"/>
      <c r="J22" s="120"/>
      <c r="K22" s="76"/>
      <c r="L22" s="76"/>
      <c r="M22" s="120"/>
      <c r="N22" s="48"/>
      <c r="O22" s="76"/>
      <c r="P22" s="120"/>
      <c r="Q22" s="48"/>
      <c r="R22" s="76"/>
      <c r="S22" s="84"/>
      <c r="T22" s="48"/>
      <c r="U22" s="76"/>
      <c r="V22" s="84"/>
      <c r="W22" s="48"/>
      <c r="X22" s="76"/>
      <c r="Y22" s="84">
        <v>2.0499999999999998</v>
      </c>
      <c r="Z22" s="48">
        <v>2.0499999999999998</v>
      </c>
      <c r="AA22" s="76">
        <f t="shared" si="7"/>
        <v>2.1524999999999999</v>
      </c>
      <c r="AB22" s="84">
        <f t="shared" si="0"/>
        <v>2.0499999999999998</v>
      </c>
      <c r="AC22" s="60">
        <v>2.15</v>
      </c>
      <c r="AD22" s="106"/>
    </row>
    <row r="23" spans="1:37" x14ac:dyDescent="0.3">
      <c r="A23" s="134">
        <v>549</v>
      </c>
      <c r="B23" s="25"/>
      <c r="C23" s="25" t="s">
        <v>17</v>
      </c>
      <c r="D23" s="49"/>
      <c r="E23" s="48"/>
      <c r="F23" s="76"/>
      <c r="G23" s="84"/>
      <c r="H23" s="117"/>
      <c r="I23" s="76"/>
      <c r="J23" s="120"/>
      <c r="K23" s="76"/>
      <c r="L23" s="76"/>
      <c r="M23" s="120"/>
      <c r="N23" s="48"/>
      <c r="O23" s="76"/>
      <c r="P23" s="120"/>
      <c r="Q23" s="48"/>
      <c r="R23" s="76"/>
      <c r="S23" s="84"/>
      <c r="T23" s="48"/>
      <c r="U23" s="93"/>
      <c r="V23" s="84"/>
      <c r="W23" s="48"/>
      <c r="X23" s="76"/>
      <c r="Y23" s="84">
        <v>264.54000000000002</v>
      </c>
      <c r="Z23" s="48">
        <v>264.54000000000002</v>
      </c>
      <c r="AA23" s="76">
        <f t="shared" si="7"/>
        <v>277.767</v>
      </c>
      <c r="AB23" s="84">
        <f t="shared" si="0"/>
        <v>264.54000000000002</v>
      </c>
      <c r="AC23" s="60">
        <f>F23+I23+L23+O23+R23+U23+X23+AA23</f>
        <v>277.767</v>
      </c>
      <c r="AD23" s="106"/>
    </row>
    <row r="24" spans="1:37" s="26" customFormat="1" x14ac:dyDescent="0.3">
      <c r="A24" s="134">
        <v>551</v>
      </c>
      <c r="B24" s="25"/>
      <c r="C24" s="25" t="s">
        <v>18</v>
      </c>
      <c r="D24" s="49"/>
      <c r="E24" s="48"/>
      <c r="F24" s="76"/>
      <c r="G24" s="84"/>
      <c r="H24" s="117"/>
      <c r="I24" s="76"/>
      <c r="J24" s="120"/>
      <c r="K24" s="76"/>
      <c r="L24" s="76"/>
      <c r="M24" s="120">
        <v>620.88</v>
      </c>
      <c r="N24" s="48">
        <v>620.88</v>
      </c>
      <c r="O24" s="76">
        <v>750</v>
      </c>
      <c r="P24" s="120">
        <v>1.02</v>
      </c>
      <c r="Q24" s="48">
        <v>1.02</v>
      </c>
      <c r="R24" s="76">
        <f t="shared" ref="R24" si="8">Q24*105/100</f>
        <v>1.0710000000000002</v>
      </c>
      <c r="S24" s="84">
        <v>366.63</v>
      </c>
      <c r="T24" s="48">
        <v>366.63</v>
      </c>
      <c r="U24" s="76">
        <v>450</v>
      </c>
      <c r="V24" s="84">
        <v>8</v>
      </c>
      <c r="W24" s="48">
        <v>8</v>
      </c>
      <c r="X24" s="76">
        <v>150</v>
      </c>
      <c r="Y24" s="84">
        <v>384.33</v>
      </c>
      <c r="Z24" s="48">
        <v>384.33</v>
      </c>
      <c r="AA24" s="76">
        <v>384.33</v>
      </c>
      <c r="AB24" s="84">
        <f t="shared" si="0"/>
        <v>1380.8600000000001</v>
      </c>
      <c r="AC24" s="60">
        <f>F24+I24+L24+O24+R24+U24+X24+AA24</f>
        <v>1735.4009999999998</v>
      </c>
      <c r="AD24" s="106"/>
    </row>
    <row r="25" spans="1:37" ht="13.5" thickBot="1" x14ac:dyDescent="0.35">
      <c r="A25" s="135">
        <v>568</v>
      </c>
      <c r="B25" s="27"/>
      <c r="C25" s="27" t="s">
        <v>19</v>
      </c>
      <c r="D25" s="53"/>
      <c r="E25" s="51"/>
      <c r="F25" s="77"/>
      <c r="G25" s="85">
        <v>1000</v>
      </c>
      <c r="H25" s="118">
        <v>1000</v>
      </c>
      <c r="I25" s="77">
        <v>1000</v>
      </c>
      <c r="J25" s="121"/>
      <c r="K25" s="77"/>
      <c r="L25" s="77"/>
      <c r="M25" s="121"/>
      <c r="N25" s="51"/>
      <c r="O25" s="77"/>
      <c r="P25" s="121"/>
      <c r="Q25" s="123"/>
      <c r="R25" s="77"/>
      <c r="S25" s="85"/>
      <c r="T25" s="51"/>
      <c r="U25" s="77"/>
      <c r="V25" s="85"/>
      <c r="W25" s="51"/>
      <c r="X25" s="77"/>
      <c r="Y25" s="85"/>
      <c r="Z25" s="52"/>
      <c r="AA25" s="77"/>
      <c r="AB25" s="85">
        <v>1000</v>
      </c>
      <c r="AC25" s="61">
        <v>1000</v>
      </c>
      <c r="AD25" s="106"/>
    </row>
    <row r="26" spans="1:37" ht="13.5" thickBot="1" x14ac:dyDescent="0.35">
      <c r="A26" s="136"/>
      <c r="B26" s="39"/>
      <c r="C26" s="39" t="s">
        <v>44</v>
      </c>
      <c r="D26" s="58"/>
      <c r="E26" s="54"/>
      <c r="F26" s="78"/>
      <c r="G26" s="84"/>
      <c r="H26" s="54"/>
      <c r="I26" s="78"/>
      <c r="J26" s="122"/>
      <c r="K26" s="78"/>
      <c r="L26" s="78"/>
      <c r="M26" s="122"/>
      <c r="N26" s="54"/>
      <c r="O26" s="78"/>
      <c r="P26" s="55"/>
      <c r="Q26" s="125"/>
      <c r="R26" s="78"/>
      <c r="S26" s="84"/>
      <c r="T26" s="54"/>
      <c r="U26" s="78"/>
      <c r="V26" s="84">
        <v>360</v>
      </c>
      <c r="W26" s="54">
        <v>360</v>
      </c>
      <c r="X26" s="112">
        <v>850</v>
      </c>
      <c r="Y26" s="84"/>
      <c r="Z26" s="55"/>
      <c r="AA26" s="78"/>
      <c r="AB26" s="96">
        <v>360</v>
      </c>
      <c r="AC26" s="63">
        <v>850</v>
      </c>
      <c r="AD26" s="107"/>
    </row>
    <row r="27" spans="1:37" ht="13.5" thickBot="1" x14ac:dyDescent="0.35">
      <c r="A27" s="136"/>
      <c r="B27" s="39"/>
      <c r="C27" s="39" t="s">
        <v>45</v>
      </c>
      <c r="D27" s="110"/>
      <c r="E27" s="54"/>
      <c r="F27" s="55"/>
      <c r="G27" s="113"/>
      <c r="H27" s="54"/>
      <c r="I27" s="78"/>
      <c r="J27" s="119"/>
      <c r="K27" s="78"/>
      <c r="L27" s="78"/>
      <c r="M27" s="122"/>
      <c r="N27" s="54"/>
      <c r="O27" s="78"/>
      <c r="P27" s="55"/>
      <c r="Q27" s="124"/>
      <c r="R27" s="78"/>
      <c r="S27" s="111"/>
      <c r="T27" s="54"/>
      <c r="U27" s="78">
        <v>100</v>
      </c>
      <c r="V27" s="111"/>
      <c r="W27" s="54"/>
      <c r="X27" s="112">
        <v>100</v>
      </c>
      <c r="Y27" s="126"/>
      <c r="Z27" s="55"/>
      <c r="AA27" s="78">
        <v>80</v>
      </c>
      <c r="AB27" s="96">
        <v>270.63</v>
      </c>
      <c r="AC27" s="63">
        <v>280</v>
      </c>
      <c r="AD27" s="107"/>
    </row>
    <row r="28" spans="1:37" ht="13.5" thickBot="1" x14ac:dyDescent="0.35">
      <c r="A28" s="137" t="s">
        <v>20</v>
      </c>
      <c r="B28" s="28"/>
      <c r="C28" s="28"/>
      <c r="D28" s="29">
        <f t="shared" ref="D28:H28" si="9">SUM(D13:D26)</f>
        <v>53.03</v>
      </c>
      <c r="E28" s="29">
        <f t="shared" si="9"/>
        <v>53.03</v>
      </c>
      <c r="F28" s="114">
        <f>SUM(F13:F27)</f>
        <v>57.102999999999994</v>
      </c>
      <c r="G28" s="115">
        <f t="shared" si="9"/>
        <v>2471.09</v>
      </c>
      <c r="H28" s="30">
        <f t="shared" si="9"/>
        <v>2471.09</v>
      </c>
      <c r="I28" s="87">
        <f>SUM(I13:I27)</f>
        <v>2586.0554999999999</v>
      </c>
      <c r="J28" s="79">
        <f>SUM(J13:J26)</f>
        <v>109.57</v>
      </c>
      <c r="K28" s="29">
        <f>SUM(K13:K26)</f>
        <v>109.57</v>
      </c>
      <c r="L28" s="79">
        <f>SUM(L13:L27)</f>
        <v>115.03</v>
      </c>
      <c r="M28" s="86">
        <f t="shared" ref="M28" si="10">SUM(M13:M25)</f>
        <v>791.51</v>
      </c>
      <c r="N28" s="30">
        <f>SUM(N13:N26)</f>
        <v>791.51</v>
      </c>
      <c r="O28" s="87">
        <f>SUM(O13:O27)</f>
        <v>933.4375</v>
      </c>
      <c r="P28" s="79">
        <f>SUM(P13:P25)</f>
        <v>3250.9900000000007</v>
      </c>
      <c r="Q28" s="29">
        <f>SUM(Q13:Q26)</f>
        <v>3250.9900000000007</v>
      </c>
      <c r="R28" s="79">
        <f>SUM(R13:R27)</f>
        <v>3414.1025</v>
      </c>
      <c r="S28" s="86">
        <f t="shared" ref="S28:W28" si="11">SUM(S13:S26)</f>
        <v>2418.85</v>
      </c>
      <c r="T28" s="30">
        <f t="shared" si="11"/>
        <v>2418.85</v>
      </c>
      <c r="U28" s="87">
        <f>SUM(U13:U27)</f>
        <v>2754.625</v>
      </c>
      <c r="V28" s="90">
        <f>SUM(V13:V27)</f>
        <v>3158.49</v>
      </c>
      <c r="W28" s="29">
        <f t="shared" si="11"/>
        <v>3158.51</v>
      </c>
      <c r="X28" s="79">
        <f>SUM(X13:X27)</f>
        <v>3945.6014999999998</v>
      </c>
      <c r="Y28" s="94">
        <f t="shared" ref="Y28" si="12">SUM(Y13:Y25)</f>
        <v>4400.84</v>
      </c>
      <c r="Z28" s="73">
        <f t="shared" ref="Z28" si="13">SUM(Z13:Z26)</f>
        <v>4400.84</v>
      </c>
      <c r="AA28" s="95">
        <f>SUM(AA13:AA27)</f>
        <v>4797.009</v>
      </c>
      <c r="AB28" s="97">
        <f>SUM(AB13:AB27)</f>
        <v>16925.000000000004</v>
      </c>
      <c r="AC28" s="62">
        <f>SUM(AC13:AC27)</f>
        <v>18602.961499999998</v>
      </c>
      <c r="AD28" s="108"/>
    </row>
    <row r="29" spans="1:37" ht="15.5" x14ac:dyDescent="0.35">
      <c r="A29" s="33"/>
      <c r="C29" s="38" t="s">
        <v>47</v>
      </c>
      <c r="D29" s="2"/>
      <c r="E29" s="2"/>
      <c r="G29" s="2"/>
      <c r="H29" s="2"/>
      <c r="J29" s="2"/>
      <c r="K29" s="2"/>
      <c r="M29" s="2"/>
      <c r="N29" s="2"/>
      <c r="P29" s="2"/>
      <c r="Q29" s="2"/>
      <c r="S29" s="2"/>
      <c r="T29" s="2"/>
      <c r="V29" s="2"/>
      <c r="W29" s="2"/>
      <c r="Y29" s="2"/>
      <c r="Z29" s="2"/>
      <c r="AA29" s="32"/>
      <c r="AB29" s="24"/>
      <c r="AC29" s="24">
        <v>3650</v>
      </c>
    </row>
    <row r="30" spans="1:37" ht="15.5" x14ac:dyDescent="0.35">
      <c r="A30" s="33"/>
      <c r="C30" s="38"/>
      <c r="D30" s="2"/>
      <c r="E30" s="2"/>
      <c r="G30" s="2"/>
      <c r="H30" s="2"/>
      <c r="J30" s="2"/>
      <c r="K30" s="2"/>
      <c r="M30" s="2"/>
      <c r="N30" s="2"/>
      <c r="P30" s="2"/>
      <c r="Q30" s="2"/>
      <c r="S30" s="2"/>
      <c r="T30" s="2"/>
      <c r="V30" s="2"/>
      <c r="W30" s="2"/>
      <c r="Y30" s="2"/>
      <c r="Z30" s="2"/>
      <c r="AA30" s="32"/>
      <c r="AB30" s="24"/>
      <c r="AC30" s="140">
        <f>SUM(AC28:AC29)</f>
        <v>22252.961499999998</v>
      </c>
    </row>
    <row r="31" spans="1:37" ht="15.5" x14ac:dyDescent="0.35">
      <c r="A31" s="41" t="s">
        <v>49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U31" s="33"/>
      <c r="AB31" s="24"/>
      <c r="AC31" s="24"/>
    </row>
    <row r="32" spans="1:37" s="34" customFormat="1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69"/>
      <c r="T32" s="69"/>
      <c r="U32" s="69"/>
      <c r="V32" s="69"/>
      <c r="W32" s="69"/>
      <c r="X32" s="69"/>
      <c r="Y32" s="69"/>
      <c r="Z32" s="69"/>
      <c r="AA32" s="69"/>
      <c r="AB32" s="70"/>
      <c r="AC32" s="70"/>
      <c r="AD32" s="69"/>
      <c r="AE32" s="69"/>
      <c r="AF32" s="69"/>
      <c r="AG32" s="69"/>
      <c r="AH32" s="69"/>
      <c r="AI32" s="69"/>
      <c r="AJ32" s="69"/>
      <c r="AK32" s="69"/>
    </row>
    <row r="33" spans="1:37" s="35" customFormat="1" ht="18" x14ac:dyDescent="0.4">
      <c r="A33" s="138" t="s">
        <v>48</v>
      </c>
      <c r="B33" s="45"/>
      <c r="C33" s="45"/>
      <c r="D33" s="45" t="s">
        <v>46</v>
      </c>
      <c r="E33" s="45"/>
      <c r="F33" s="45"/>
      <c r="G33" s="67">
        <v>3500000</v>
      </c>
      <c r="H33" s="47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1"/>
      <c r="T33" s="71"/>
      <c r="U33" s="71"/>
      <c r="V33" s="71"/>
      <c r="W33" s="71"/>
      <c r="X33" s="71"/>
      <c r="Y33" s="71"/>
      <c r="Z33" s="71"/>
      <c r="AA33" s="71"/>
      <c r="AB33" s="72"/>
      <c r="AC33" s="72"/>
      <c r="AD33" s="71"/>
      <c r="AE33" s="71"/>
      <c r="AF33" s="71"/>
      <c r="AG33" s="71"/>
      <c r="AH33" s="71"/>
      <c r="AI33" s="71"/>
      <c r="AJ33" s="71"/>
      <c r="AK33" s="71"/>
    </row>
    <row r="34" spans="1:37" s="35" customFormat="1" x14ac:dyDescent="0.3">
      <c r="A34" s="139"/>
      <c r="B34" s="45"/>
      <c r="C34" s="45"/>
      <c r="D34" s="46" t="s">
        <v>39</v>
      </c>
      <c r="E34" s="46"/>
      <c r="F34" s="46"/>
      <c r="G34" s="68">
        <v>150000</v>
      </c>
      <c r="H34" s="46"/>
      <c r="I34" s="46"/>
      <c r="J34" s="45"/>
      <c r="K34" s="45"/>
      <c r="L34" s="45"/>
      <c r="M34" s="45"/>
      <c r="N34" s="45"/>
      <c r="O34" s="45"/>
      <c r="P34" s="45"/>
      <c r="Q34" s="45"/>
      <c r="R34" s="45"/>
      <c r="S34" s="71"/>
      <c r="T34" s="71"/>
      <c r="U34" s="71"/>
      <c r="V34" s="71"/>
      <c r="W34" s="71"/>
      <c r="X34" s="71"/>
      <c r="Y34" s="71"/>
      <c r="Z34" s="71"/>
      <c r="AA34" s="71"/>
      <c r="AB34" s="72"/>
      <c r="AC34" s="72"/>
      <c r="AD34" s="71"/>
      <c r="AE34" s="71"/>
      <c r="AF34" s="71"/>
      <c r="AG34" s="71"/>
      <c r="AH34" s="71"/>
      <c r="AI34" s="71"/>
      <c r="AJ34" s="71"/>
      <c r="AK34" s="71"/>
    </row>
    <row r="35" spans="1:37" s="35" customFormat="1" ht="15.5" x14ac:dyDescent="0.35">
      <c r="A35" s="139"/>
      <c r="B35" s="45"/>
      <c r="C35" s="45"/>
      <c r="D35" s="64" t="s">
        <v>20</v>
      </c>
      <c r="E35" s="65"/>
      <c r="F35" s="65"/>
      <c r="G35" s="66">
        <v>3650000</v>
      </c>
      <c r="H35" s="64" t="s">
        <v>35</v>
      </c>
      <c r="I35" s="46"/>
      <c r="J35" s="45"/>
      <c r="K35" s="45"/>
      <c r="L35" s="45"/>
      <c r="M35" s="45"/>
      <c r="N35" s="45"/>
      <c r="O35" s="45"/>
      <c r="P35" s="116" t="s">
        <v>43</v>
      </c>
      <c r="Q35" s="45"/>
      <c r="R35" s="45"/>
      <c r="S35" s="71"/>
      <c r="T35" s="71"/>
      <c r="U35" s="71"/>
      <c r="V35" s="71"/>
      <c r="W35" s="71"/>
      <c r="X35" s="71"/>
      <c r="Y35" s="71"/>
      <c r="Z35" s="71"/>
      <c r="AA35" s="71"/>
      <c r="AB35" s="72"/>
      <c r="AC35" s="72"/>
      <c r="AD35" s="71"/>
      <c r="AE35" s="71"/>
      <c r="AF35" s="71"/>
      <c r="AG35" s="71"/>
      <c r="AH35" s="71"/>
      <c r="AI35" s="71"/>
      <c r="AJ35" s="71"/>
      <c r="AK35" s="71"/>
    </row>
    <row r="36" spans="1:37" x14ac:dyDescent="0.3">
      <c r="G36" s="127"/>
      <c r="AB36" s="24"/>
      <c r="AC36" s="24"/>
      <c r="AH36" s="109"/>
      <c r="AI36" s="109"/>
      <c r="AJ36" s="109"/>
      <c r="AK36" s="109"/>
    </row>
    <row r="37" spans="1:37" x14ac:dyDescent="0.3">
      <c r="AB37" s="24"/>
      <c r="AC37" s="24"/>
    </row>
    <row r="38" spans="1:37" ht="15.5" x14ac:dyDescent="0.35">
      <c r="A38" s="33"/>
      <c r="AB38" s="24"/>
      <c r="AC38" s="24"/>
    </row>
    <row r="39" spans="1:37" ht="14" x14ac:dyDescent="0.3">
      <c r="A39" s="36"/>
      <c r="AB39" s="24"/>
      <c r="AC39" s="24"/>
    </row>
    <row r="40" spans="1:37" ht="14" x14ac:dyDescent="0.3">
      <c r="A40" s="37"/>
      <c r="AB40" s="24"/>
      <c r="AC40" s="24"/>
    </row>
    <row r="41" spans="1:37" x14ac:dyDescent="0.3">
      <c r="AB41" s="31"/>
    </row>
    <row r="42" spans="1:37" x14ac:dyDescent="0.3">
      <c r="AB42" s="31"/>
    </row>
    <row r="43" spans="1:37" x14ac:dyDescent="0.3">
      <c r="AB43" s="31"/>
    </row>
    <row r="44" spans="1:37" x14ac:dyDescent="0.3">
      <c r="AB44" s="31"/>
    </row>
  </sheetData>
  <mergeCells count="10">
    <mergeCell ref="Y10:AA10"/>
    <mergeCell ref="A2:M2"/>
    <mergeCell ref="A4:C4"/>
    <mergeCell ref="D10:F10"/>
    <mergeCell ref="G10:I10"/>
    <mergeCell ref="J10:L10"/>
    <mergeCell ref="M10:O10"/>
    <mergeCell ref="P10:R10"/>
    <mergeCell ref="S10:U10"/>
    <mergeCell ref="V10:X10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AC31-D3CB-4CA5-8AFE-BDEB4CC3941B}">
  <dimension ref="A1"/>
  <sheetViews>
    <sheetView workbookViewId="0"/>
  </sheetViews>
  <sheetFormatPr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Plán 2022</vt:lpstr>
      <vt:lpstr>List1</vt:lpstr>
      <vt:lpstr>'Plán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Dita Walterová</dc:creator>
  <dc:description/>
  <cp:lastModifiedBy>Hana</cp:lastModifiedBy>
  <cp:revision>2</cp:revision>
  <cp:lastPrinted>2021-10-04T11:53:49Z</cp:lastPrinted>
  <dcterms:created xsi:type="dcterms:W3CDTF">2003-03-25T12:21:20Z</dcterms:created>
  <dcterms:modified xsi:type="dcterms:W3CDTF">2021-10-04T11:54:47Z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