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092021\"/>
    </mc:Choice>
  </mc:AlternateContent>
  <xr:revisionPtr revIDLastSave="0" documentId="13_ncr:1_{0B6BDA45-4EA8-4551-8736-36FE0B2540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. Rozpočtové příjmy" sheetId="1" r:id="rId1"/>
    <sheet name="II. Rozpočtové výdaje" sheetId="2" r:id="rId2"/>
    <sheet name="III. Stavy bankovních účtů" sheetId="3" r:id="rId3"/>
    <sheet name="IV. Rezerva" sheetId="4" r:id="rId4"/>
    <sheet name="V. Stavy úvěrových účtů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4" l="1"/>
  <c r="D12" i="4" s="1"/>
  <c r="E2" i="4"/>
  <c r="E12" i="4" s="1"/>
  <c r="C4" i="5"/>
  <c r="C10" i="3"/>
  <c r="F65" i="1"/>
  <c r="G268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20" i="2"/>
  <c r="G121" i="2"/>
  <c r="G122" i="2"/>
  <c r="G123" i="2"/>
  <c r="G124" i="2"/>
  <c r="G125" i="2"/>
  <c r="G126" i="2"/>
  <c r="G127" i="2"/>
  <c r="G128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2" i="2"/>
  <c r="G213" i="2"/>
  <c r="G214" i="2"/>
  <c r="G215" i="2"/>
  <c r="G216" i="2"/>
  <c r="G217" i="2"/>
  <c r="G218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" i="2"/>
  <c r="F268" i="2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6" i="1"/>
  <c r="G57" i="1"/>
  <c r="G59" i="1"/>
  <c r="G60" i="1"/>
  <c r="G61" i="1"/>
  <c r="G62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29" i="1"/>
  <c r="G28" i="1"/>
  <c r="G27" i="1"/>
  <c r="G26" i="1"/>
  <c r="G25" i="1"/>
  <c r="G2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" i="1"/>
  <c r="F97" i="1"/>
  <c r="F101" i="1" s="1"/>
  <c r="G101" i="1" s="1"/>
  <c r="E101" i="1"/>
  <c r="D101" i="1"/>
  <c r="G99" i="1"/>
  <c r="G98" i="1"/>
  <c r="G97" i="1" l="1"/>
</calcChain>
</file>

<file path=xl/sharedStrings.xml><?xml version="1.0" encoding="utf-8"?>
<sst xmlns="http://schemas.openxmlformats.org/spreadsheetml/2006/main" count="1191" uniqueCount="345">
  <si>
    <t xml:space="preserve">Paragraf                 </t>
  </si>
  <si>
    <t xml:space="preserve">Položka                  </t>
  </si>
  <si>
    <t xml:space="preserve">Název                                                                                                                   </t>
  </si>
  <si>
    <t>Schválený rozpočet</t>
  </si>
  <si>
    <t/>
  </si>
  <si>
    <t>1032</t>
  </si>
  <si>
    <t>Podpora ostatních produkčních činností</t>
  </si>
  <si>
    <t>2111</t>
  </si>
  <si>
    <t>Příjmy z poskytování služeb a výrobků</t>
  </si>
  <si>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</si>
  <si>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</si>
  <si>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</si>
  <si>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</si>
  <si>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</si>
  <si>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</si>
  <si>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</si>
  <si>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</si>
  <si>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</si>
  <si>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</si>
  <si>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</si>
  <si>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</si>
  <si>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1334</t>
  </si>
  <si>
    <t>Odvody za odnětí půdy ze zemědělského půdního fondu</t>
  </si>
  <si>
    <t>1340</t>
  </si>
  <si>
    <t>Poplatek za provoz systému shromažďování, sběru, přepravy, třídění, využívání a odstraňování komunálních odpadů</t>
  </si>
  <si>
    <t>1341</t>
  </si>
  <si>
    <t>Poplatek ze psů</t>
  </si>
  <si>
    <t>1342</t>
  </si>
  <si>
    <t>Poplatek z pobytu</t>
  </si>
  <si>
    <t>1343</t>
  </si>
  <si>
    <t>Poplatek za užívání veřejného prostranství</t>
  </si>
  <si>
    <t>1361</t>
  </si>
  <si>
    <t>Správní poplatky</t>
  </si>
  <si>
    <t>1381</t>
  </si>
  <si>
    <t>Daň z hazardních her</t>
  </si>
  <si>
    <t>1511</t>
  </si>
  <si>
    <t>Daň z nemovitých věcí</t>
  </si>
  <si>
    <t>2212</t>
  </si>
  <si>
    <t>Silnice</t>
  </si>
  <si>
    <t>2321</t>
  </si>
  <si>
    <t>Přijaté neinvestiční dary</t>
  </si>
  <si>
    <t>2310</t>
  </si>
  <si>
    <t>Pitná voda</t>
  </si>
  <si>
    <t>2132</t>
  </si>
  <si>
    <t>Příjmy z pronájmu ostatních nemovitých věcí a jejich částí</t>
  </si>
  <si>
    <t>Odvádění a čištění odpadních vod a nakládání s kaly</t>
  </si>
  <si>
    <t>2324</t>
  </si>
  <si>
    <t>Přijaté nekapitálové příspěvky a náhrady</t>
  </si>
  <si>
    <t>3122</t>
  </si>
  <si>
    <t>Přijaté příspěvky na pořízení dlouhodobého majetku</t>
  </si>
  <si>
    <t>2329</t>
  </si>
  <si>
    <t>Odvádění a čištění odpadních vod jinde nezařazené</t>
  </si>
  <si>
    <t>3111</t>
  </si>
  <si>
    <t>Mateřské školy</t>
  </si>
  <si>
    <t>3113</t>
  </si>
  <si>
    <t>Základní školy</t>
  </si>
  <si>
    <t>2122</t>
  </si>
  <si>
    <t>Odvody příspěvkových organizací</t>
  </si>
  <si>
    <t>3314</t>
  </si>
  <si>
    <t>Činnosti knihovnické</t>
  </si>
  <si>
    <t>2119</t>
  </si>
  <si>
    <t>Ostatní příjmy z vlastní činnosti</t>
  </si>
  <si>
    <t>3322</t>
  </si>
  <si>
    <t>Zachování a obnova kulturních památek</t>
  </si>
  <si>
    <t>2112</t>
  </si>
  <si>
    <t>Příjmy z prodeje zboží (již nakoupeného za účelem prodeje)</t>
  </si>
  <si>
    <t>3349</t>
  </si>
  <si>
    <t>Ostatní záležitosti sdělovacích prostředků</t>
  </si>
  <si>
    <t>3392</t>
  </si>
  <si>
    <t>Zájmová činnost v kultuře</t>
  </si>
  <si>
    <t>2229</t>
  </si>
  <si>
    <t>Ostatní přijaté vratky transferů a podobné příjmy</t>
  </si>
  <si>
    <t>3399</t>
  </si>
  <si>
    <t>Ostatní záležitosti kultury, církví a sdělovacích prostředků</t>
  </si>
  <si>
    <t>3612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</si>
  <si>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</si>
  <si>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</si>
  <si>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</si>
  <si>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</si>
  <si>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</si>
  <si>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</si>
  <si>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</si>
  <si>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3639</t>
  </si>
  <si>
    <t>Komunální služby a územní rozvoj jinde nezařazené</t>
  </si>
  <si>
    <t>2131</t>
  </si>
  <si>
    <t>Příjmy z pronájmu pozemků</t>
  </si>
  <si>
    <t>Příjmy z prodeje pozemků</t>
  </si>
  <si>
    <t>3722</t>
  </si>
  <si>
    <t>Sběr a svoz komunálních odpadů</t>
  </si>
  <si>
    <t>3745</t>
  </si>
  <si>
    <t>Péče o vzhled obcí a veřejnou zeleň</t>
  </si>
  <si>
    <t>3769</t>
  </si>
  <si>
    <t>Ostatní správa v ochraně životního prostředí</t>
  </si>
  <si>
    <t>2211</t>
  </si>
  <si>
    <t>Sankční platby přijaté od státu, obcí a krajů</t>
  </si>
  <si>
    <t>4111</t>
  </si>
  <si>
    <t>Neinvestiční přijaté transfery z všeobecné pokladní správy státního rozpočtu</t>
  </si>
  <si>
    <t>4112</t>
  </si>
  <si>
    <t>Neinvestiční přijaté transfery ze státního rozpočtu v rámci souhrnného dotačního vztahu</t>
  </si>
  <si>
    <t>4113</t>
  </si>
  <si>
    <t>Neinvestiční přijaté transfery ze státních fondů</t>
  </si>
  <si>
    <t>4116</t>
  </si>
  <si>
    <t>Ostatní neinvestiční přijaté transfery ze státního rozpočtu</t>
  </si>
  <si>
    <t>4121</t>
  </si>
  <si>
    <t>Neinvestiční přijaté transfery od obcí</t>
  </si>
  <si>
    <t>4122</t>
  </si>
  <si>
    <t>Neinvestiční přijaté transfery od krajů</t>
  </si>
  <si>
    <t>4216</t>
  </si>
  <si>
    <t>Ostatní investiční přijaté transfery ze státního rozpočtu</t>
  </si>
  <si>
    <t>4222</t>
  </si>
  <si>
    <t>Investiční přijaté transfery od krajů</t>
  </si>
  <si>
    <t>4351</t>
  </si>
  <si>
    <t>Osobní asistence, pečovatelská služba a podpora samostatného bydlení</t>
  </si>
  <si>
    <t>5213</t>
  </si>
  <si>
    <t>Krizová opatření</t>
  </si>
  <si>
    <t>5311</t>
  </si>
  <si>
    <t>Bezpečnost a veřejný pořádek</t>
  </si>
  <si>
    <t>Sankční platby přijaté od jiných subjektů</t>
  </si>
  <si>
    <t>6171</t>
  </si>
  <si>
    <t>Činnost místní správy</t>
  </si>
  <si>
    <t>2133</t>
  </si>
  <si>
    <t>Příjmy z pronájmu movitých věcí</t>
  </si>
  <si>
    <t>6310</t>
  </si>
  <si>
    <t>Obecné příjmy a výdaje z finančních operací</t>
  </si>
  <si>
    <t>2141</t>
  </si>
  <si>
    <t>Příjmy z úroků (část)</t>
  </si>
  <si>
    <t>6402</t>
  </si>
  <si>
    <t>Finanční vypořádání</t>
  </si>
  <si>
    <t>2222</t>
  </si>
  <si>
    <t>Ostatní příjmy z finančního vypořádání od jiných veřejných rozpočtů</t>
  </si>
  <si>
    <t>2223</t>
  </si>
  <si>
    <t>Příjmy z finančního vypořádání mezi krajem a obcemi</t>
  </si>
  <si>
    <t>2169</t>
  </si>
  <si>
    <t>Ostatní správa v průmyslu, stavebnictví, obchodu a službách</t>
  </si>
  <si>
    <t>5909</t>
  </si>
  <si>
    <t>Ostatní neinvestiční výdaje jinde nezařazené</t>
  </si>
  <si>
    <t>5154</t>
  </si>
  <si>
    <t>Elektrická energie</t>
  </si>
  <si>
    <t>5171</t>
  </si>
  <si>
    <t>Opravy a udržování</t>
  </si>
  <si>
    <t>6121</t>
  </si>
  <si>
    <t>Budovy, haly a stavby</t>
  </si>
  <si>
    <t>2221</t>
  </si>
  <si>
    <t>Provoz veřejné silniční dopravy</t>
  </si>
  <si>
    <t>5193</t>
  </si>
  <si>
    <t>Výdaje na dopravní územní obslužnost</t>
  </si>
  <si>
    <t>Bezpečnost silničního provozu</t>
  </si>
  <si>
    <t>6122</t>
  </si>
  <si>
    <t>Stroje, přístroje a zařízení</t>
  </si>
  <si>
    <t>5139</t>
  </si>
  <si>
    <t>Nákup materiálu jinde nezařazený</t>
  </si>
  <si>
    <t>5192</t>
  </si>
  <si>
    <t>Poskytnuté náhrady</t>
  </si>
  <si>
    <t>5169</t>
  </si>
  <si>
    <t>Nákup ostatních služeb</t>
  </si>
  <si>
    <t>5164</t>
  </si>
  <si>
    <t>Nájemné</t>
  </si>
  <si>
    <t>5331</t>
  </si>
  <si>
    <t>Neinvestiční příspěvky zřízeným příspěvkovým organizacím</t>
  </si>
  <si>
    <t>5336</t>
  </si>
  <si>
    <t>Neinvestiční transfery zřízeným příspěvkovým organizacím</t>
  </si>
  <si>
    <t>6356</t>
  </si>
  <si>
    <t>Jiné investiční transfery zřízeným příspěvkovým organizacím</t>
  </si>
  <si>
    <t>3231</t>
  </si>
  <si>
    <t>Základní umělecké školy</t>
  </si>
  <si>
    <t>5011</t>
  </si>
  <si>
    <t>Platy zaměstnanců v pracovním poměru vyjma zaměstnanců na služebních místech</t>
  </si>
  <si>
    <t>5021</t>
  </si>
  <si>
    <t>Ostatní osobní výdaje</t>
  </si>
  <si>
    <t>5031</t>
  </si>
  <si>
    <t>Povinné pojistné na sociální zabezpečení a příspěvek na státní politiku zaměstnanosti</t>
  </si>
  <si>
    <t>5032</t>
  </si>
  <si>
    <t>Povinné pojistné na veřejné zdravotní pojištění</t>
  </si>
  <si>
    <t>5133</t>
  </si>
  <si>
    <t>Léky a zdravotnický materiál</t>
  </si>
  <si>
    <t>5136</t>
  </si>
  <si>
    <t>Knihy, učební pomůcky a tisk</t>
  </si>
  <si>
    <t>5137</t>
  </si>
  <si>
    <t>Drobný dlouhodobý hmotný majetek</t>
  </si>
  <si>
    <t>5151</t>
  </si>
  <si>
    <t>Studená voda</t>
  </si>
  <si>
    <t>5153</t>
  </si>
  <si>
    <t>Plyn</t>
  </si>
  <si>
    <t>5161</t>
  </si>
  <si>
    <t>Poštovní služby</t>
  </si>
  <si>
    <t>5167</t>
  </si>
  <si>
    <t>Služby školení a vzdělávání</t>
  </si>
  <si>
    <t>5173</t>
  </si>
  <si>
    <t>Cestovné (tuzemské i zahraniční)</t>
  </si>
  <si>
    <t>5175</t>
  </si>
  <si>
    <t>Pohoštění</t>
  </si>
  <si>
    <t>5181</t>
  </si>
  <si>
    <t>Převody vnitřním organizačním jednotkám</t>
  </si>
  <si>
    <t>3319</t>
  </si>
  <si>
    <t>Ostatní záležitosti kultury</t>
  </si>
  <si>
    <t>5229</t>
  </si>
  <si>
    <t>Ostatní neinvestiční transfery neziskovým a podobným organizacím</t>
  </si>
  <si>
    <t>5194</t>
  </si>
  <si>
    <t>Věcné dary</t>
  </si>
  <si>
    <t>5223</t>
  </si>
  <si>
    <t>Neinvestiční transfery církvím a náboženským společnostem</t>
  </si>
  <si>
    <t>5492</t>
  </si>
  <si>
    <t>Dary obyvatelstvu</t>
  </si>
  <si>
    <t>3421</t>
  </si>
  <si>
    <t>Využití volného času dětí a mládeže</t>
  </si>
  <si>
    <t>3429</t>
  </si>
  <si>
    <t>Ostatní zájmová činnost a rekreace</t>
  </si>
  <si>
    <t>5152</t>
  </si>
  <si>
    <t>Teplo</t>
  </si>
  <si>
    <t>3635</t>
  </si>
  <si>
    <t>Územní plánování</t>
  </si>
  <si>
    <t>6119</t>
  </si>
  <si>
    <t>Ostatní nákup dlouhodobého nehmotného majetku</t>
  </si>
  <si>
    <t>5166</t>
  </si>
  <si>
    <t>Konzultační, poradenské a právní služby</t>
  </si>
  <si>
    <t>6130</t>
  </si>
  <si>
    <t>Pozemky</t>
  </si>
  <si>
    <t>3721</t>
  </si>
  <si>
    <t>Sběr a svoz nebezpečných odpadů</t>
  </si>
  <si>
    <t>3741</t>
  </si>
  <si>
    <t>Ochrana druhů a stanovišť</t>
  </si>
  <si>
    <t>3744</t>
  </si>
  <si>
    <t>Protierozní, protilavinová a protipožární ochrana</t>
  </si>
  <si>
    <t>3799</t>
  </si>
  <si>
    <t>Ostatní ekologické záležitosti</t>
  </si>
  <si>
    <t>4341</t>
  </si>
  <si>
    <t>Sociální pomoc osobám v hmotné nouzi a občanům sociálně nepřizpůsobivým</t>
  </si>
  <si>
    <t>5132</t>
  </si>
  <si>
    <t>Ochranné pomůcky</t>
  </si>
  <si>
    <t>5156</t>
  </si>
  <si>
    <t>Pohonné hmoty a maziva</t>
  </si>
  <si>
    <t>5903</t>
  </si>
  <si>
    <t>Rezerva na krizová opatření</t>
  </si>
  <si>
    <t>5269</t>
  </si>
  <si>
    <t>Ostatní správa v oblasti hospodářských opatření pro krizové stavy</t>
  </si>
  <si>
    <t>5162</t>
  </si>
  <si>
    <t>Služby elektronických komunikací</t>
  </si>
  <si>
    <t>5178</t>
  </si>
  <si>
    <t>Nájemné za nájem s právem koupě</t>
  </si>
  <si>
    <t>5361</t>
  </si>
  <si>
    <t>Nákup kolků</t>
  </si>
  <si>
    <t>5512</t>
  </si>
  <si>
    <t>Požární ochrana - dobrovolná část</t>
  </si>
  <si>
    <t>6322</t>
  </si>
  <si>
    <t>Investiční transfery spolkům</t>
  </si>
  <si>
    <t>6112</t>
  </si>
  <si>
    <t>Zastupitelstva obcí</t>
  </si>
  <si>
    <t>5023</t>
  </si>
  <si>
    <t>Odměny členů zastupitelstev obcí a krajů</t>
  </si>
  <si>
    <t>6114</t>
  </si>
  <si>
    <t>Volby do Parlamentu ČR</t>
  </si>
  <si>
    <t>5038</t>
  </si>
  <si>
    <t>Povinné pojistné na úrazové pojištění</t>
  </si>
  <si>
    <t>5138</t>
  </si>
  <si>
    <t>Nákup zboží (za účelem dalšího prodeje)</t>
  </si>
  <si>
    <t>5163</t>
  </si>
  <si>
    <t>Služby peněžních ústavů</t>
  </si>
  <si>
    <t>5172</t>
  </si>
  <si>
    <t>Programové vybavení</t>
  </si>
  <si>
    <t>5179</t>
  </si>
  <si>
    <t>Ostatní nákupy jinde nezařazené</t>
  </si>
  <si>
    <t>5199</t>
  </si>
  <si>
    <t>Ostatní výdaje související s neinvestičními nákupy</t>
  </si>
  <si>
    <t>5329</t>
  </si>
  <si>
    <t>Ostatní neinvestiční transfery veřejným rozpočtům územní úrovně</t>
  </si>
  <si>
    <t>5362</t>
  </si>
  <si>
    <t>Platby daní a poplatků státnímu rozpočtu</t>
  </si>
  <si>
    <t>5363</t>
  </si>
  <si>
    <t>Úhrady sankcí jiným rozpočtům</t>
  </si>
  <si>
    <t>5499</t>
  </si>
  <si>
    <t>Ostatní neinvestiční transfery obyvatelstvu</t>
  </si>
  <si>
    <t>5901</t>
  </si>
  <si>
    <t>Nespecifikované rezervy</t>
  </si>
  <si>
    <t>6111</t>
  </si>
  <si>
    <t>5141</t>
  </si>
  <si>
    <t>Úroky vlastní</t>
  </si>
  <si>
    <t>6399</t>
  </si>
  <si>
    <t>Ostatní finanční operace</t>
  </si>
  <si>
    <t>5365</t>
  </si>
  <si>
    <t>Platby daní a poplatků krajům, obcím a státním fondům</t>
  </si>
  <si>
    <t>Upravený rozpočet k 30.9.2021</t>
  </si>
  <si>
    <t>Skutečnost k 30.9.2021</t>
  </si>
  <si>
    <t>Procento</t>
  </si>
  <si>
    <t>celkem</t>
  </si>
  <si>
    <t>Dlouhodobé příjaté úvěrové prostředky</t>
  </si>
  <si>
    <t>Uhrazené splátky dlouhodobých přijatých prostředků</t>
  </si>
  <si>
    <t>Změna stavu krátkodobých prostředků na bankovních účtech</t>
  </si>
  <si>
    <t>Upravený rozpočet k  30.9.2021</t>
  </si>
  <si>
    <t>Skutečnost k 31.9.2021</t>
  </si>
  <si>
    <t>Operace z peněžních účtů organizace nemající charakter příjmů a výdajů vládního sektoru</t>
  </si>
  <si>
    <t>Běžný účet- byty/nebyty</t>
  </si>
  <si>
    <t>23190</t>
  </si>
  <si>
    <t>Běžný účet- ČNB</t>
  </si>
  <si>
    <t>23160</t>
  </si>
  <si>
    <t>POPLATKY účet 5607272339/0800</t>
  </si>
  <si>
    <t>23130</t>
  </si>
  <si>
    <t>Dary účet 182-0388041369/0800</t>
  </si>
  <si>
    <t>23121</t>
  </si>
  <si>
    <t>Příjmový účet 19-0388041369/0800</t>
  </si>
  <si>
    <t>23120</t>
  </si>
  <si>
    <t>Spořící - 1249-0388041369/0800</t>
  </si>
  <si>
    <t>23112</t>
  </si>
  <si>
    <t>MZDY - 6015-0388041369/0800</t>
  </si>
  <si>
    <t>23111</t>
  </si>
  <si>
    <t>ZBÚ - 0388041369/0800</t>
  </si>
  <si>
    <t>23110</t>
  </si>
  <si>
    <t>Konečný stav</t>
  </si>
  <si>
    <t>Název účtu</t>
  </si>
  <si>
    <t>Účet</t>
  </si>
  <si>
    <t>Dlouhodobé úvěry - pozemky</t>
  </si>
  <si>
    <t>45120</t>
  </si>
  <si>
    <t>Dlouhodobé úvěry - ZŠ Za Cihelnou</t>
  </si>
  <si>
    <t>45110</t>
  </si>
  <si>
    <t>13h)</t>
  </si>
  <si>
    <t>54</t>
  </si>
  <si>
    <t>1b)</t>
  </si>
  <si>
    <t>56</t>
  </si>
  <si>
    <t>57</t>
  </si>
  <si>
    <t>58</t>
  </si>
  <si>
    <t>13c)</t>
  </si>
  <si>
    <t>59</t>
  </si>
  <si>
    <t>60</t>
  </si>
  <si>
    <t>61</t>
  </si>
  <si>
    <t>5a)</t>
  </si>
  <si>
    <t>66</t>
  </si>
  <si>
    <t>8f)</t>
  </si>
  <si>
    <t>67</t>
  </si>
  <si>
    <t>Text k rozpočtové skladbě</t>
  </si>
  <si>
    <t>Obnos skutečnost</t>
  </si>
  <si>
    <t>Obnos upravený</t>
  </si>
  <si>
    <t>Obnos schválený</t>
  </si>
  <si>
    <t>Kapitola</t>
  </si>
  <si>
    <t>Paragraf</t>
  </si>
  <si>
    <t>Položka</t>
  </si>
  <si>
    <t>RO</t>
  </si>
  <si>
    <t>nespecifikovaná rezerva</t>
  </si>
  <si>
    <t>studie Dům pro seniory</t>
  </si>
  <si>
    <t>opravy byty</t>
  </si>
  <si>
    <t>RP Solníky</t>
  </si>
  <si>
    <t>Studie Cihelna</t>
  </si>
  <si>
    <t>PD Cyklostezky</t>
  </si>
  <si>
    <t>podchod kraj</t>
  </si>
  <si>
    <t>varovný informačný systém - spoluúčast dotace</t>
  </si>
  <si>
    <t>testování ZŠ</t>
  </si>
  <si>
    <t>auto pro Technické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</si>
</sst>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indexed="8"/>
      <name val="Calibri"/>
      <family val="2"/>
      <scheme val="minor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bgColor indexed="22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2" borderId="0"/>
  </cellStyleXfs>
  <cellXfs count="96">
    <xf numFmtId="0" fontId="0" fillId="0" borderId="0" xfId="0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/>
    <xf numFmtId="4" fontId="2" fillId="0" borderId="3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10" fontId="2" fillId="0" borderId="1" xfId="0" applyNumberFormat="1" applyFont="1" applyBorder="1"/>
    <xf numFmtId="0" fontId="2" fillId="0" borderId="5" xfId="0" applyFont="1" applyBorder="1"/>
    <xf numFmtId="4" fontId="2" fillId="0" borderId="5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right"/>
    </xf>
    <xf numFmtId="164" fontId="3" fillId="4" borderId="6" xfId="0" applyNumberFormat="1" applyFont="1" applyFill="1" applyBorder="1" applyAlignment="1">
      <alignment horizontal="right"/>
    </xf>
    <xf numFmtId="164" fontId="3" fillId="4" borderId="5" xfId="0" applyNumberFormat="1" applyFont="1" applyFill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5" xfId="0" applyNumberFormat="1" applyFont="1" applyBorder="1"/>
    <xf numFmtId="164" fontId="3" fillId="0" borderId="1" xfId="0" applyNumberFormat="1" applyFont="1" applyBorder="1"/>
    <xf numFmtId="10" fontId="3" fillId="4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164" fontId="5" fillId="5" borderId="1" xfId="0" applyNumberFormat="1" applyFont="1" applyFill="1" applyBorder="1" applyAlignment="1">
      <alignment horizontal="right"/>
    </xf>
    <xf numFmtId="164" fontId="5" fillId="5" borderId="5" xfId="0" applyNumberFormat="1" applyFont="1" applyFill="1" applyBorder="1" applyAlignment="1">
      <alignment horizontal="right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wrapText="1"/>
    </xf>
    <xf numFmtId="164" fontId="3" fillId="6" borderId="1" xfId="0" applyNumberFormat="1" applyFont="1" applyFill="1" applyBorder="1" applyAlignment="1">
      <alignment horizontal="right"/>
    </xf>
    <xf numFmtId="10" fontId="3" fillId="6" borderId="1" xfId="0" applyNumberFormat="1" applyFont="1" applyFill="1" applyBorder="1" applyAlignment="1">
      <alignment horizontal="right"/>
    </xf>
    <xf numFmtId="0" fontId="3" fillId="6" borderId="7" xfId="0" applyFont="1" applyFill="1" applyBorder="1"/>
    <xf numFmtId="0" fontId="3" fillId="6" borderId="7" xfId="0" applyFont="1" applyFill="1" applyBorder="1" applyAlignment="1">
      <alignment horizontal="left"/>
    </xf>
    <xf numFmtId="0" fontId="3" fillId="6" borderId="7" xfId="0" applyFont="1" applyFill="1" applyBorder="1" applyAlignment="1">
      <alignment wrapText="1"/>
    </xf>
    <xf numFmtId="164" fontId="3" fillId="6" borderId="7" xfId="0" applyNumberFormat="1" applyFont="1" applyFill="1" applyBorder="1" applyAlignment="1">
      <alignment horizontal="right"/>
    </xf>
    <xf numFmtId="10" fontId="3" fillId="6" borderId="7" xfId="0" applyNumberFormat="1" applyFont="1" applyFill="1" applyBorder="1" applyAlignment="1">
      <alignment horizontal="right"/>
    </xf>
    <xf numFmtId="0" fontId="5" fillId="6" borderId="7" xfId="0" applyFont="1" applyFill="1" applyBorder="1"/>
    <xf numFmtId="164" fontId="5" fillId="6" borderId="7" xfId="0" applyNumberFormat="1" applyFont="1" applyFill="1" applyBorder="1" applyAlignment="1">
      <alignment horizontal="right"/>
    </xf>
    <xf numFmtId="10" fontId="5" fillId="6" borderId="7" xfId="0" applyNumberFormat="1" applyFont="1" applyFill="1" applyBorder="1" applyAlignment="1">
      <alignment horizontal="right"/>
    </xf>
    <xf numFmtId="2" fontId="0" fillId="0" borderId="0" xfId="0" applyNumberFormat="1"/>
    <xf numFmtId="10" fontId="4" fillId="4" borderId="1" xfId="0" applyNumberFormat="1" applyFont="1" applyFill="1" applyBorder="1"/>
    <xf numFmtId="0" fontId="3" fillId="4" borderId="1" xfId="0" applyFont="1" applyFill="1" applyBorder="1" applyAlignment="1">
      <alignment vertical="center" wrapText="1"/>
    </xf>
    <xf numFmtId="0" fontId="5" fillId="5" borderId="8" xfId="0" applyFont="1" applyFill="1" applyBorder="1"/>
    <xf numFmtId="0" fontId="5" fillId="5" borderId="8" xfId="0" applyFont="1" applyFill="1" applyBorder="1" applyAlignment="1">
      <alignment wrapText="1"/>
    </xf>
    <xf numFmtId="164" fontId="5" fillId="5" borderId="8" xfId="0" applyNumberFormat="1" applyFont="1" applyFill="1" applyBorder="1"/>
    <xf numFmtId="164" fontId="5" fillId="5" borderId="9" xfId="0" applyNumberFormat="1" applyFont="1" applyFill="1" applyBorder="1"/>
    <xf numFmtId="10" fontId="5" fillId="5" borderId="9" xfId="0" applyNumberFormat="1" applyFont="1" applyFill="1" applyBorder="1"/>
    <xf numFmtId="0" fontId="3" fillId="6" borderId="7" xfId="0" applyFont="1" applyFill="1" applyBorder="1" applyAlignment="1">
      <alignment vertical="center" wrapText="1"/>
    </xf>
    <xf numFmtId="164" fontId="0" fillId="0" borderId="0" xfId="0" applyNumberFormat="1"/>
    <xf numFmtId="10" fontId="4" fillId="0" borderId="1" xfId="0" applyNumberFormat="1" applyFont="1" applyFill="1" applyBorder="1"/>
    <xf numFmtId="4" fontId="0" fillId="0" borderId="0" xfId="0" applyNumberFormat="1"/>
    <xf numFmtId="10" fontId="5" fillId="5" borderId="1" xfId="0" applyNumberFormat="1" applyFont="1" applyFill="1" applyBorder="1" applyAlignment="1">
      <alignment horizontal="right"/>
    </xf>
    <xf numFmtId="164" fontId="3" fillId="0" borderId="5" xfId="0" applyNumberFormat="1" applyFont="1" applyFill="1" applyBorder="1"/>
    <xf numFmtId="164" fontId="3" fillId="0" borderId="5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7" fillId="3" borderId="2" xfId="1" applyFont="1" applyFill="1" applyBorder="1"/>
    <xf numFmtId="0" fontId="7" fillId="3" borderId="10" xfId="1" applyFont="1" applyFill="1" applyBorder="1"/>
    <xf numFmtId="164" fontId="7" fillId="3" borderId="2" xfId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11" xfId="0" applyFont="1" applyBorder="1"/>
    <xf numFmtId="0" fontId="2" fillId="0" borderId="12" xfId="0" applyFont="1" applyBorder="1"/>
    <xf numFmtId="4" fontId="2" fillId="0" borderId="7" xfId="0" applyNumberFormat="1" applyFont="1" applyBorder="1" applyAlignment="1">
      <alignment horizontal="right"/>
    </xf>
    <xf numFmtId="0" fontId="8" fillId="5" borderId="8" xfId="1" applyFont="1" applyFill="1" applyBorder="1"/>
    <xf numFmtId="164" fontId="8" fillId="5" borderId="8" xfId="1" applyNumberFormat="1" applyFont="1" applyFill="1" applyBorder="1"/>
    <xf numFmtId="0" fontId="2" fillId="2" borderId="6" xfId="1" applyFont="1" applyBorder="1"/>
    <xf numFmtId="0" fontId="2" fillId="2" borderId="11" xfId="1" applyFont="1" applyBorder="1"/>
    <xf numFmtId="0" fontId="2" fillId="2" borderId="12" xfId="1" applyFont="1" applyBorder="1"/>
    <xf numFmtId="164" fontId="8" fillId="5" borderId="8" xfId="0" applyNumberFormat="1" applyFont="1" applyFill="1" applyBorder="1"/>
    <xf numFmtId="0" fontId="7" fillId="3" borderId="2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left"/>
    </xf>
    <xf numFmtId="4" fontId="2" fillId="0" borderId="12" xfId="0" applyNumberFormat="1" applyFont="1" applyBorder="1" applyAlignment="1">
      <alignment horizontal="right"/>
    </xf>
    <xf numFmtId="0" fontId="7" fillId="5" borderId="13" xfId="1" applyFont="1" applyFill="1" applyBorder="1"/>
    <xf numFmtId="0" fontId="7" fillId="5" borderId="14" xfId="1" applyFont="1" applyFill="1" applyBorder="1"/>
    <xf numFmtId="164" fontId="7" fillId="5" borderId="9" xfId="1" applyNumberFormat="1" applyFont="1" applyFill="1" applyBorder="1"/>
  </cellXfs>
  <cellStyles count="2">
    <cellStyle name="Normální" xfId="0" builtinId="0"/>
    <cellStyle name="Normální 2" xfId="1" xr:uid="{68521CA9-154C-4AC7-B2E4-D26D9BE46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abSelected="1" workbookViewId="0">
      <selection activeCell="I11" sqref="I11"/>
    </sheetView>
  </sheetViews>
  <sheetFormatPr defaultRowHeight="15" x14ac:dyDescent="0.25"/>
  <cols>
    <col min="1" max="1" width="17.140625" customWidth="1"/>
    <col min="2" max="2" width="17" customWidth="1"/>
    <col min="3" max="3" width="63.7109375" customWidth="1"/>
    <col min="4" max="4" width="18.5703125" customWidth="1"/>
    <col min="5" max="5" width="20.85546875" customWidth="1"/>
    <col min="6" max="6" width="24.7109375" customWidth="1"/>
    <col min="9" max="9" width="11.42578125" bestFit="1" customWidth="1"/>
    <col min="12" max="12" width="12.140625" bestFit="1" customWidth="1"/>
  </cols>
  <sheetData>
    <row r="1" spans="1:9" ht="24.75" thickBot="1" x14ac:dyDescent="0.3">
      <c r="A1" s="7" t="s">
        <v>0</v>
      </c>
      <c r="B1" s="7" t="s">
        <v>1</v>
      </c>
      <c r="C1" s="7" t="s">
        <v>2</v>
      </c>
      <c r="D1" s="8" t="s">
        <v>3</v>
      </c>
      <c r="E1" s="8" t="s">
        <v>280</v>
      </c>
      <c r="F1" s="8" t="s">
        <v>281</v>
      </c>
      <c r="G1" s="9" t="s">
        <v>282</v>
      </c>
    </row>
    <row r="2" spans="1:9" ht="15.75" thickTop="1" x14ac:dyDescent="0.25">
      <c r="A2" s="10" t="s">
        <v>4</v>
      </c>
      <c r="B2" s="11" t="s">
        <v>9</v>
      </c>
      <c r="C2" s="11" t="s">
        <v>10</v>
      </c>
      <c r="D2" s="12">
        <v>26452496</v>
      </c>
      <c r="E2" s="12">
        <v>21188242</v>
      </c>
      <c r="F2" s="13">
        <v>16124448.119999999</v>
      </c>
      <c r="G2" s="14">
        <f>F2/E2</f>
        <v>0.76100924843127615</v>
      </c>
    </row>
    <row r="3" spans="1:9" x14ac:dyDescent="0.25">
      <c r="A3" s="10" t="s">
        <v>4</v>
      </c>
      <c r="B3" s="15" t="s">
        <v>11</v>
      </c>
      <c r="C3" s="15" t="s">
        <v>12</v>
      </c>
      <c r="D3" s="16">
        <v>458759</v>
      </c>
      <c r="E3" s="16">
        <v>603630</v>
      </c>
      <c r="F3" s="17">
        <v>799311.51</v>
      </c>
      <c r="G3" s="14">
        <f t="shared" ref="G3:G23" si="0">F3/E3</f>
        <v>1.3241745937080662</v>
      </c>
      <c r="I3" s="67"/>
    </row>
    <row r="4" spans="1:9" x14ac:dyDescent="0.25">
      <c r="A4" s="10" t="s">
        <v>4</v>
      </c>
      <c r="B4" s="15" t="s">
        <v>13</v>
      </c>
      <c r="C4" s="15" t="s">
        <v>14</v>
      </c>
      <c r="D4" s="16">
        <v>2867243</v>
      </c>
      <c r="E4" s="16">
        <v>3132814</v>
      </c>
      <c r="F4" s="17">
        <v>2846900.93</v>
      </c>
      <c r="G4" s="14">
        <f t="shared" si="0"/>
        <v>0.90873602135332654</v>
      </c>
    </row>
    <row r="5" spans="1:9" x14ac:dyDescent="0.25">
      <c r="A5" s="10" t="s">
        <v>4</v>
      </c>
      <c r="B5" s="15" t="s">
        <v>15</v>
      </c>
      <c r="C5" s="15" t="s">
        <v>16</v>
      </c>
      <c r="D5" s="16">
        <v>17891593</v>
      </c>
      <c r="E5" s="16">
        <v>22095347</v>
      </c>
      <c r="F5" s="17">
        <v>25586589.960000001</v>
      </c>
      <c r="G5" s="14">
        <f t="shared" si="0"/>
        <v>1.1580080620594011</v>
      </c>
      <c r="I5" s="67"/>
    </row>
    <row r="6" spans="1:9" x14ac:dyDescent="0.25">
      <c r="A6" s="10" t="s">
        <v>4</v>
      </c>
      <c r="B6" s="15" t="s">
        <v>17</v>
      </c>
      <c r="C6" s="15" t="s">
        <v>18</v>
      </c>
      <c r="D6" s="16">
        <v>4800000</v>
      </c>
      <c r="E6" s="16">
        <v>5151090</v>
      </c>
      <c r="F6" s="17">
        <v>5151090</v>
      </c>
      <c r="G6" s="14">
        <f t="shared" si="0"/>
        <v>1</v>
      </c>
    </row>
    <row r="7" spans="1:9" x14ac:dyDescent="0.25">
      <c r="A7" s="10" t="s">
        <v>4</v>
      </c>
      <c r="B7" s="15" t="s">
        <v>19</v>
      </c>
      <c r="C7" s="15" t="s">
        <v>20</v>
      </c>
      <c r="D7" s="16">
        <v>63079335</v>
      </c>
      <c r="E7" s="16">
        <v>63079335</v>
      </c>
      <c r="F7" s="17">
        <v>50807185</v>
      </c>
      <c r="G7" s="14">
        <f t="shared" si="0"/>
        <v>0.80544896359481277</v>
      </c>
    </row>
    <row r="8" spans="1:9" x14ac:dyDescent="0.25">
      <c r="A8" s="10" t="s">
        <v>4</v>
      </c>
      <c r="B8" s="15" t="s">
        <v>21</v>
      </c>
      <c r="C8" s="15" t="s">
        <v>22</v>
      </c>
      <c r="D8" s="16">
        <v>20000</v>
      </c>
      <c r="E8" s="16">
        <v>20000</v>
      </c>
      <c r="F8" s="17">
        <v>12960.4</v>
      </c>
      <c r="G8" s="14">
        <f t="shared" si="0"/>
        <v>0.64801999999999993</v>
      </c>
    </row>
    <row r="9" spans="1:9" x14ac:dyDescent="0.25">
      <c r="A9" s="10" t="s">
        <v>4</v>
      </c>
      <c r="B9" s="15" t="s">
        <v>23</v>
      </c>
      <c r="C9" s="15" t="s">
        <v>24</v>
      </c>
      <c r="D9" s="16">
        <v>6060000</v>
      </c>
      <c r="E9" s="16">
        <v>6060000</v>
      </c>
      <c r="F9" s="17">
        <v>5708085.0099999998</v>
      </c>
      <c r="G9" s="14">
        <f t="shared" si="0"/>
        <v>0.94192821947194716</v>
      </c>
    </row>
    <row r="10" spans="1:9" x14ac:dyDescent="0.25">
      <c r="A10" s="10" t="s">
        <v>4</v>
      </c>
      <c r="B10" s="15" t="s">
        <v>25</v>
      </c>
      <c r="C10" s="15" t="s">
        <v>26</v>
      </c>
      <c r="D10" s="16">
        <v>440000</v>
      </c>
      <c r="E10" s="16">
        <v>440000</v>
      </c>
      <c r="F10" s="17">
        <v>440200</v>
      </c>
      <c r="G10" s="14">
        <f t="shared" si="0"/>
        <v>1.0004545454545455</v>
      </c>
    </row>
    <row r="11" spans="1:9" x14ac:dyDescent="0.25">
      <c r="A11" s="10" t="s">
        <v>4</v>
      </c>
      <c r="B11" s="15" t="s">
        <v>27</v>
      </c>
      <c r="C11" s="15" t="s">
        <v>28</v>
      </c>
      <c r="D11" s="16">
        <v>50000</v>
      </c>
      <c r="E11" s="16">
        <v>50000</v>
      </c>
      <c r="F11" s="17">
        <v>13504</v>
      </c>
      <c r="G11" s="14">
        <f t="shared" si="0"/>
        <v>0.27007999999999999</v>
      </c>
    </row>
    <row r="12" spans="1:9" x14ac:dyDescent="0.25">
      <c r="A12" s="10" t="s">
        <v>4</v>
      </c>
      <c r="B12" s="15" t="s">
        <v>29</v>
      </c>
      <c r="C12" s="15" t="s">
        <v>30</v>
      </c>
      <c r="D12" s="16">
        <v>400000</v>
      </c>
      <c r="E12" s="16">
        <v>400000</v>
      </c>
      <c r="F12" s="17">
        <v>118491.93</v>
      </c>
      <c r="G12" s="14">
        <f t="shared" si="0"/>
        <v>0.296229825</v>
      </c>
    </row>
    <row r="13" spans="1:9" x14ac:dyDescent="0.25">
      <c r="A13" s="10" t="s">
        <v>4</v>
      </c>
      <c r="B13" s="15" t="s">
        <v>31</v>
      </c>
      <c r="C13" s="15" t="s">
        <v>32</v>
      </c>
      <c r="D13" s="16">
        <v>400000</v>
      </c>
      <c r="E13" s="16">
        <v>400000</v>
      </c>
      <c r="F13" s="17">
        <v>228090</v>
      </c>
      <c r="G13" s="14">
        <f t="shared" si="0"/>
        <v>0.57022499999999998</v>
      </c>
    </row>
    <row r="14" spans="1:9" x14ac:dyDescent="0.25">
      <c r="A14" s="10" t="s">
        <v>4</v>
      </c>
      <c r="B14" s="15" t="s">
        <v>33</v>
      </c>
      <c r="C14" s="15" t="s">
        <v>34</v>
      </c>
      <c r="D14" s="16">
        <v>800000</v>
      </c>
      <c r="E14" s="16">
        <v>800000</v>
      </c>
      <c r="F14" s="17">
        <v>799879.77</v>
      </c>
      <c r="G14" s="14">
        <f t="shared" si="0"/>
        <v>0.99984971249999999</v>
      </c>
    </row>
    <row r="15" spans="1:9" x14ac:dyDescent="0.25">
      <c r="A15" s="10" t="s">
        <v>4</v>
      </c>
      <c r="B15" s="15" t="s">
        <v>35</v>
      </c>
      <c r="C15" s="15" t="s">
        <v>36</v>
      </c>
      <c r="D15" s="16">
        <v>3100000</v>
      </c>
      <c r="E15" s="16">
        <v>3100000</v>
      </c>
      <c r="F15" s="17">
        <v>2634221.92</v>
      </c>
      <c r="G15" s="14">
        <f t="shared" si="0"/>
        <v>0.84974900645161289</v>
      </c>
    </row>
    <row r="16" spans="1:9" x14ac:dyDescent="0.25">
      <c r="A16" s="10" t="s">
        <v>4</v>
      </c>
      <c r="B16" s="15" t="s">
        <v>95</v>
      </c>
      <c r="C16" s="15" t="s">
        <v>96</v>
      </c>
      <c r="D16" s="16">
        <v>0</v>
      </c>
      <c r="E16" s="16">
        <v>2015318.4</v>
      </c>
      <c r="F16" s="17">
        <v>2015318.4</v>
      </c>
      <c r="G16" s="14">
        <f t="shared" si="0"/>
        <v>1</v>
      </c>
    </row>
    <row r="17" spans="1:7" x14ac:dyDescent="0.25">
      <c r="A17" s="10" t="s">
        <v>4</v>
      </c>
      <c r="B17" s="15" t="s">
        <v>97</v>
      </c>
      <c r="C17" s="15" t="s">
        <v>98</v>
      </c>
      <c r="D17" s="16">
        <v>7574500</v>
      </c>
      <c r="E17" s="16">
        <v>7669500</v>
      </c>
      <c r="F17" s="17">
        <v>5811934.5199999996</v>
      </c>
      <c r="G17" s="14">
        <f t="shared" si="0"/>
        <v>0.75779835973661902</v>
      </c>
    </row>
    <row r="18" spans="1:7" x14ac:dyDescent="0.25">
      <c r="A18" s="10" t="s">
        <v>4</v>
      </c>
      <c r="B18" s="15" t="s">
        <v>99</v>
      </c>
      <c r="C18" s="15" t="s">
        <v>100</v>
      </c>
      <c r="D18" s="16">
        <v>0</v>
      </c>
      <c r="E18" s="16">
        <v>204000</v>
      </c>
      <c r="F18" s="17">
        <v>204000</v>
      </c>
      <c r="G18" s="14">
        <f t="shared" si="0"/>
        <v>1</v>
      </c>
    </row>
    <row r="19" spans="1:7" x14ac:dyDescent="0.25">
      <c r="A19" s="10" t="s">
        <v>4</v>
      </c>
      <c r="B19" s="15" t="s">
        <v>101</v>
      </c>
      <c r="C19" s="15" t="s">
        <v>102</v>
      </c>
      <c r="D19" s="16">
        <v>0</v>
      </c>
      <c r="E19" s="16">
        <v>4902029.68</v>
      </c>
      <c r="F19" s="17">
        <v>4292303.68</v>
      </c>
      <c r="G19" s="14">
        <f t="shared" si="0"/>
        <v>0.87561764415918431</v>
      </c>
    </row>
    <row r="20" spans="1:7" x14ac:dyDescent="0.25">
      <c r="A20" s="10" t="s">
        <v>4</v>
      </c>
      <c r="B20" s="15" t="s">
        <v>103</v>
      </c>
      <c r="C20" s="15" t="s">
        <v>104</v>
      </c>
      <c r="D20" s="16">
        <v>980000</v>
      </c>
      <c r="E20" s="16">
        <v>980000</v>
      </c>
      <c r="F20" s="17">
        <v>105000</v>
      </c>
      <c r="G20" s="14">
        <f t="shared" si="0"/>
        <v>0.10714285714285714</v>
      </c>
    </row>
    <row r="21" spans="1:7" x14ac:dyDescent="0.25">
      <c r="A21" s="10" t="s">
        <v>4</v>
      </c>
      <c r="B21" s="15" t="s">
        <v>105</v>
      </c>
      <c r="C21" s="15" t="s">
        <v>106</v>
      </c>
      <c r="D21" s="16">
        <v>920000</v>
      </c>
      <c r="E21" s="16">
        <v>1942357.25</v>
      </c>
      <c r="F21" s="17">
        <v>1756447.73</v>
      </c>
      <c r="G21" s="14">
        <f t="shared" si="0"/>
        <v>0.90428664963667216</v>
      </c>
    </row>
    <row r="22" spans="1:7" x14ac:dyDescent="0.25">
      <c r="A22" s="10" t="s">
        <v>4</v>
      </c>
      <c r="B22" s="15" t="s">
        <v>107</v>
      </c>
      <c r="C22" s="15" t="s">
        <v>108</v>
      </c>
      <c r="D22" s="16">
        <v>61145000</v>
      </c>
      <c r="E22" s="16">
        <v>75415431.819999993</v>
      </c>
      <c r="F22" s="17">
        <v>52503405.640000001</v>
      </c>
      <c r="G22" s="14">
        <f t="shared" si="0"/>
        <v>0.69618915350526733</v>
      </c>
    </row>
    <row r="23" spans="1:7" x14ac:dyDescent="0.25">
      <c r="A23" s="10" t="s">
        <v>4</v>
      </c>
      <c r="B23" s="15" t="s">
        <v>109</v>
      </c>
      <c r="C23" s="15" t="s">
        <v>110</v>
      </c>
      <c r="D23" s="16">
        <v>0</v>
      </c>
      <c r="E23" s="16">
        <v>840000</v>
      </c>
      <c r="F23" s="17">
        <v>0</v>
      </c>
      <c r="G23" s="14">
        <f t="shared" si="0"/>
        <v>0</v>
      </c>
    </row>
    <row r="24" spans="1:7" x14ac:dyDescent="0.25">
      <c r="A24" s="18" t="s">
        <v>5</v>
      </c>
      <c r="B24" s="19" t="s">
        <v>4</v>
      </c>
      <c r="C24" s="20" t="s">
        <v>6</v>
      </c>
      <c r="D24" s="21">
        <v>5000</v>
      </c>
      <c r="E24" s="22">
        <v>20000</v>
      </c>
      <c r="F24" s="21">
        <v>9945</v>
      </c>
      <c r="G24" s="31">
        <f t="shared" ref="G24:G29" si="1">F24/E24</f>
        <v>0.49725000000000003</v>
      </c>
    </row>
    <row r="25" spans="1:7" x14ac:dyDescent="0.25">
      <c r="A25" s="24" t="s">
        <v>5</v>
      </c>
      <c r="B25" s="25" t="s">
        <v>7</v>
      </c>
      <c r="C25" s="26" t="s">
        <v>8</v>
      </c>
      <c r="D25" s="27">
        <v>5000</v>
      </c>
      <c r="E25" s="28">
        <v>20000</v>
      </c>
      <c r="F25" s="30">
        <v>9945</v>
      </c>
      <c r="G25" s="14">
        <f t="shared" si="1"/>
        <v>0.49725000000000003</v>
      </c>
    </row>
    <row r="26" spans="1:7" x14ac:dyDescent="0.25">
      <c r="A26" s="18" t="s">
        <v>37</v>
      </c>
      <c r="B26" s="19" t="s">
        <v>4</v>
      </c>
      <c r="C26" s="20" t="s">
        <v>38</v>
      </c>
      <c r="D26" s="21">
        <v>0</v>
      </c>
      <c r="E26" s="22">
        <v>400000</v>
      </c>
      <c r="F26" s="21">
        <v>0</v>
      </c>
      <c r="G26" s="31">
        <f t="shared" si="1"/>
        <v>0</v>
      </c>
    </row>
    <row r="27" spans="1:7" x14ac:dyDescent="0.25">
      <c r="A27" s="24" t="s">
        <v>37</v>
      </c>
      <c r="B27" s="25" t="s">
        <v>39</v>
      </c>
      <c r="C27" s="26" t="s">
        <v>40</v>
      </c>
      <c r="D27" s="27">
        <v>0</v>
      </c>
      <c r="E27" s="28">
        <v>400000</v>
      </c>
      <c r="F27" s="30">
        <v>0</v>
      </c>
      <c r="G27" s="32">
        <f t="shared" si="1"/>
        <v>0</v>
      </c>
    </row>
    <row r="28" spans="1:7" x14ac:dyDescent="0.25">
      <c r="A28" s="18" t="s">
        <v>41</v>
      </c>
      <c r="B28" s="19" t="s">
        <v>4</v>
      </c>
      <c r="C28" s="20" t="s">
        <v>42</v>
      </c>
      <c r="D28" s="21">
        <v>4580800</v>
      </c>
      <c r="E28" s="22">
        <v>4580800</v>
      </c>
      <c r="F28" s="23">
        <v>4140639.33</v>
      </c>
      <c r="G28" s="31">
        <f t="shared" si="1"/>
        <v>0.90391183417743626</v>
      </c>
    </row>
    <row r="29" spans="1:7" x14ac:dyDescent="0.25">
      <c r="A29" s="24" t="s">
        <v>41</v>
      </c>
      <c r="B29" s="25" t="s">
        <v>43</v>
      </c>
      <c r="C29" s="26" t="s">
        <v>44</v>
      </c>
      <c r="D29" s="27">
        <v>4580800</v>
      </c>
      <c r="E29" s="28">
        <v>4580800</v>
      </c>
      <c r="F29" s="29">
        <v>4140639.33</v>
      </c>
      <c r="G29" s="32">
        <f t="shared" si="1"/>
        <v>0.90391183417743626</v>
      </c>
    </row>
    <row r="30" spans="1:7" x14ac:dyDescent="0.25">
      <c r="A30" s="18" t="s">
        <v>39</v>
      </c>
      <c r="B30" s="19" t="s">
        <v>4</v>
      </c>
      <c r="C30" s="20" t="s">
        <v>45</v>
      </c>
      <c r="D30" s="21">
        <v>7563710</v>
      </c>
      <c r="E30" s="22">
        <v>8343958.0700000003</v>
      </c>
      <c r="F30" s="23">
        <v>5215221.43</v>
      </c>
      <c r="G30" s="31">
        <f t="shared" ref="G30:G93" si="2">F30/E30</f>
        <v>0.62502967851083646</v>
      </c>
    </row>
    <row r="31" spans="1:7" x14ac:dyDescent="0.25">
      <c r="A31" s="24" t="s">
        <v>39</v>
      </c>
      <c r="B31" s="25" t="s">
        <v>43</v>
      </c>
      <c r="C31" s="26" t="s">
        <v>44</v>
      </c>
      <c r="D31" s="27">
        <v>7563710</v>
      </c>
      <c r="E31" s="28">
        <v>7563710</v>
      </c>
      <c r="F31" s="29">
        <v>5042473.3600000003</v>
      </c>
      <c r="G31" s="32">
        <f t="shared" si="2"/>
        <v>0.66666667019227344</v>
      </c>
    </row>
    <row r="32" spans="1:7" x14ac:dyDescent="0.25">
      <c r="A32" s="24" t="s">
        <v>39</v>
      </c>
      <c r="B32" s="25" t="s">
        <v>46</v>
      </c>
      <c r="C32" s="26" t="s">
        <v>47</v>
      </c>
      <c r="D32" s="27">
        <v>0</v>
      </c>
      <c r="E32" s="28">
        <v>172748.07</v>
      </c>
      <c r="F32" s="29">
        <v>172748.07</v>
      </c>
      <c r="G32" s="32">
        <f t="shared" si="2"/>
        <v>1</v>
      </c>
    </row>
    <row r="33" spans="1:7" x14ac:dyDescent="0.25">
      <c r="A33" s="24" t="s">
        <v>39</v>
      </c>
      <c r="B33" s="25" t="s">
        <v>48</v>
      </c>
      <c r="C33" s="26" t="s">
        <v>49</v>
      </c>
      <c r="D33" s="27">
        <v>0</v>
      </c>
      <c r="E33" s="28">
        <v>607500</v>
      </c>
      <c r="F33" s="29">
        <v>0</v>
      </c>
      <c r="G33" s="32">
        <f t="shared" si="2"/>
        <v>0</v>
      </c>
    </row>
    <row r="34" spans="1:7" x14ac:dyDescent="0.25">
      <c r="A34" s="18" t="s">
        <v>50</v>
      </c>
      <c r="B34" s="19" t="s">
        <v>4</v>
      </c>
      <c r="C34" s="20" t="s">
        <v>51</v>
      </c>
      <c r="D34" s="21">
        <v>654850</v>
      </c>
      <c r="E34" s="22">
        <v>654850</v>
      </c>
      <c r="F34" s="23">
        <v>436561.52</v>
      </c>
      <c r="G34" s="31">
        <f t="shared" si="2"/>
        <v>0.66665880736046423</v>
      </c>
    </row>
    <row r="35" spans="1:7" x14ac:dyDescent="0.25">
      <c r="A35" s="24" t="s">
        <v>50</v>
      </c>
      <c r="B35" s="25" t="s">
        <v>43</v>
      </c>
      <c r="C35" s="26" t="s">
        <v>44</v>
      </c>
      <c r="D35" s="27">
        <v>654850</v>
      </c>
      <c r="E35" s="28">
        <v>654850</v>
      </c>
      <c r="F35" s="29">
        <v>436561.52</v>
      </c>
      <c r="G35" s="32">
        <f t="shared" si="2"/>
        <v>0.66665880736046423</v>
      </c>
    </row>
    <row r="36" spans="1:7" x14ac:dyDescent="0.25">
      <c r="A36" s="18" t="s">
        <v>52</v>
      </c>
      <c r="B36" s="19" t="s">
        <v>4</v>
      </c>
      <c r="C36" s="20" t="s">
        <v>53</v>
      </c>
      <c r="D36" s="21">
        <v>0</v>
      </c>
      <c r="E36" s="22">
        <v>8802</v>
      </c>
      <c r="F36" s="23">
        <v>8802</v>
      </c>
      <c r="G36" s="31">
        <f t="shared" si="2"/>
        <v>1</v>
      </c>
    </row>
    <row r="37" spans="1:7" x14ac:dyDescent="0.25">
      <c r="A37" s="24" t="s">
        <v>52</v>
      </c>
      <c r="B37" s="25" t="s">
        <v>46</v>
      </c>
      <c r="C37" s="26" t="s">
        <v>47</v>
      </c>
      <c r="D37" s="27">
        <v>0</v>
      </c>
      <c r="E37" s="28">
        <v>8802</v>
      </c>
      <c r="F37" s="29">
        <v>8802</v>
      </c>
      <c r="G37" s="32">
        <f t="shared" si="2"/>
        <v>1</v>
      </c>
    </row>
    <row r="38" spans="1:7" x14ac:dyDescent="0.25">
      <c r="A38" s="18" t="s">
        <v>54</v>
      </c>
      <c r="B38" s="19" t="s">
        <v>4</v>
      </c>
      <c r="C38" s="20" t="s">
        <v>55</v>
      </c>
      <c r="D38" s="21">
        <v>3500000</v>
      </c>
      <c r="E38" s="22">
        <v>3795251</v>
      </c>
      <c r="F38" s="23">
        <v>295251</v>
      </c>
      <c r="G38" s="31">
        <f t="shared" si="2"/>
        <v>7.7794854674960889E-2</v>
      </c>
    </row>
    <row r="39" spans="1:7" x14ac:dyDescent="0.25">
      <c r="A39" s="24" t="s">
        <v>54</v>
      </c>
      <c r="B39" s="25" t="s">
        <v>56</v>
      </c>
      <c r="C39" s="26" t="s">
        <v>57</v>
      </c>
      <c r="D39" s="27">
        <v>3500000</v>
      </c>
      <c r="E39" s="28">
        <v>3500000</v>
      </c>
      <c r="F39" s="29">
        <v>0</v>
      </c>
      <c r="G39" s="32">
        <f t="shared" si="2"/>
        <v>0</v>
      </c>
    </row>
    <row r="40" spans="1:7" x14ac:dyDescent="0.25">
      <c r="A40" s="24" t="s">
        <v>54</v>
      </c>
      <c r="B40" s="25" t="s">
        <v>46</v>
      </c>
      <c r="C40" s="26" t="s">
        <v>47</v>
      </c>
      <c r="D40" s="27">
        <v>0</v>
      </c>
      <c r="E40" s="28">
        <v>295251</v>
      </c>
      <c r="F40" s="29">
        <v>295251</v>
      </c>
      <c r="G40" s="32">
        <f t="shared" si="2"/>
        <v>1</v>
      </c>
    </row>
    <row r="41" spans="1:7" x14ac:dyDescent="0.25">
      <c r="A41" s="18" t="s">
        <v>58</v>
      </c>
      <c r="B41" s="19" t="s">
        <v>4</v>
      </c>
      <c r="C41" s="20" t="s">
        <v>59</v>
      </c>
      <c r="D41" s="21">
        <v>37000</v>
      </c>
      <c r="E41" s="22">
        <v>37000</v>
      </c>
      <c r="F41" s="23">
        <v>20997</v>
      </c>
      <c r="G41" s="31">
        <f t="shared" si="2"/>
        <v>0.56748648648648647</v>
      </c>
    </row>
    <row r="42" spans="1:7" x14ac:dyDescent="0.25">
      <c r="A42" s="24" t="s">
        <v>58</v>
      </c>
      <c r="B42" s="25" t="s">
        <v>7</v>
      </c>
      <c r="C42" s="26" t="s">
        <v>8</v>
      </c>
      <c r="D42" s="27">
        <v>25000</v>
      </c>
      <c r="E42" s="28">
        <v>25000</v>
      </c>
      <c r="F42" s="29">
        <v>16130</v>
      </c>
      <c r="G42" s="32">
        <f t="shared" si="2"/>
        <v>0.6452</v>
      </c>
    </row>
    <row r="43" spans="1:7" x14ac:dyDescent="0.25">
      <c r="A43" s="24" t="s">
        <v>58</v>
      </c>
      <c r="B43" s="25" t="s">
        <v>60</v>
      </c>
      <c r="C43" s="26" t="s">
        <v>61</v>
      </c>
      <c r="D43" s="27">
        <v>12000</v>
      </c>
      <c r="E43" s="28">
        <v>12000</v>
      </c>
      <c r="F43" s="29">
        <v>4867</v>
      </c>
      <c r="G43" s="32">
        <f t="shared" si="2"/>
        <v>0.40558333333333335</v>
      </c>
    </row>
    <row r="44" spans="1:7" x14ac:dyDescent="0.25">
      <c r="A44" s="18" t="s">
        <v>62</v>
      </c>
      <c r="B44" s="19" t="s">
        <v>4</v>
      </c>
      <c r="C44" s="20" t="s">
        <v>63</v>
      </c>
      <c r="D44" s="21">
        <v>30000</v>
      </c>
      <c r="E44" s="22">
        <v>30000</v>
      </c>
      <c r="F44" s="23">
        <v>37349</v>
      </c>
      <c r="G44" s="31">
        <f t="shared" si="2"/>
        <v>1.2449666666666668</v>
      </c>
    </row>
    <row r="45" spans="1:7" x14ac:dyDescent="0.25">
      <c r="A45" s="24" t="s">
        <v>62</v>
      </c>
      <c r="B45" s="25" t="s">
        <v>7</v>
      </c>
      <c r="C45" s="26" t="s">
        <v>8</v>
      </c>
      <c r="D45" s="27">
        <v>20000</v>
      </c>
      <c r="E45" s="28">
        <v>20000</v>
      </c>
      <c r="F45" s="29">
        <v>21320</v>
      </c>
      <c r="G45" s="32">
        <f t="shared" si="2"/>
        <v>1.0660000000000001</v>
      </c>
    </row>
    <row r="46" spans="1:7" x14ac:dyDescent="0.25">
      <c r="A46" s="24" t="s">
        <v>62</v>
      </c>
      <c r="B46" s="25" t="s">
        <v>64</v>
      </c>
      <c r="C46" s="26" t="s">
        <v>65</v>
      </c>
      <c r="D46" s="27">
        <v>10000</v>
      </c>
      <c r="E46" s="28">
        <v>10000</v>
      </c>
      <c r="F46" s="29">
        <v>16029</v>
      </c>
      <c r="G46" s="32">
        <f t="shared" si="2"/>
        <v>1.6029</v>
      </c>
    </row>
    <row r="47" spans="1:7" x14ac:dyDescent="0.25">
      <c r="A47" s="18" t="s">
        <v>66</v>
      </c>
      <c r="B47" s="19" t="s">
        <v>4</v>
      </c>
      <c r="C47" s="20" t="s">
        <v>67</v>
      </c>
      <c r="D47" s="21">
        <v>200000</v>
      </c>
      <c r="E47" s="22">
        <v>200000</v>
      </c>
      <c r="F47" s="23">
        <v>167373.25</v>
      </c>
      <c r="G47" s="31">
        <f t="shared" si="2"/>
        <v>0.83686625000000003</v>
      </c>
    </row>
    <row r="48" spans="1:7" x14ac:dyDescent="0.25">
      <c r="A48" s="24" t="s">
        <v>66</v>
      </c>
      <c r="B48" s="25" t="s">
        <v>7</v>
      </c>
      <c r="C48" s="26" t="s">
        <v>8</v>
      </c>
      <c r="D48" s="27">
        <v>200000</v>
      </c>
      <c r="E48" s="28">
        <v>200000</v>
      </c>
      <c r="F48" s="29">
        <v>167373.25</v>
      </c>
      <c r="G48" s="32">
        <f t="shared" si="2"/>
        <v>0.83686625000000003</v>
      </c>
    </row>
    <row r="49" spans="1:7" x14ac:dyDescent="0.25">
      <c r="A49" s="18" t="s">
        <v>68</v>
      </c>
      <c r="B49" s="19" t="s">
        <v>4</v>
      </c>
      <c r="C49" s="20" t="s">
        <v>69</v>
      </c>
      <c r="D49" s="21">
        <v>0</v>
      </c>
      <c r="E49" s="22">
        <v>23000</v>
      </c>
      <c r="F49" s="23">
        <v>23000</v>
      </c>
      <c r="G49" s="31">
        <f t="shared" si="2"/>
        <v>1</v>
      </c>
    </row>
    <row r="50" spans="1:7" x14ac:dyDescent="0.25">
      <c r="A50" s="24" t="s">
        <v>68</v>
      </c>
      <c r="B50" s="25" t="s">
        <v>70</v>
      </c>
      <c r="C50" s="26" t="s">
        <v>71</v>
      </c>
      <c r="D50" s="27">
        <v>0</v>
      </c>
      <c r="E50" s="28">
        <v>23000</v>
      </c>
      <c r="F50" s="29">
        <v>23000</v>
      </c>
      <c r="G50" s="32">
        <f t="shared" si="2"/>
        <v>1</v>
      </c>
    </row>
    <row r="51" spans="1:7" x14ac:dyDescent="0.25">
      <c r="A51" s="18" t="s">
        <v>72</v>
      </c>
      <c r="B51" s="19" t="s">
        <v>4</v>
      </c>
      <c r="C51" s="20" t="s">
        <v>73</v>
      </c>
      <c r="D51" s="21">
        <v>40000</v>
      </c>
      <c r="E51" s="22">
        <v>40000</v>
      </c>
      <c r="F51" s="23">
        <v>0</v>
      </c>
      <c r="G51" s="31">
        <f t="shared" si="2"/>
        <v>0</v>
      </c>
    </row>
    <row r="52" spans="1:7" x14ac:dyDescent="0.25">
      <c r="A52" s="24" t="s">
        <v>72</v>
      </c>
      <c r="B52" s="25" t="s">
        <v>7</v>
      </c>
      <c r="C52" s="26" t="s">
        <v>8</v>
      </c>
      <c r="D52" s="27">
        <v>40000</v>
      </c>
      <c r="E52" s="28">
        <v>40000</v>
      </c>
      <c r="F52" s="29">
        <v>0</v>
      </c>
      <c r="G52" s="32">
        <f t="shared" si="2"/>
        <v>0</v>
      </c>
    </row>
    <row r="53" spans="1:7" x14ac:dyDescent="0.25">
      <c r="A53" s="18" t="s">
        <v>74</v>
      </c>
      <c r="B53" s="19" t="s">
        <v>4</v>
      </c>
      <c r="C53" s="20" t="s">
        <v>75</v>
      </c>
      <c r="D53" s="21">
        <v>3700000</v>
      </c>
      <c r="E53" s="22">
        <v>3700000</v>
      </c>
      <c r="F53" s="23">
        <v>3017094.19</v>
      </c>
      <c r="G53" s="31">
        <f t="shared" si="2"/>
        <v>0.8154308621621621</v>
      </c>
    </row>
    <row r="54" spans="1:7" x14ac:dyDescent="0.25">
      <c r="A54" s="24" t="s">
        <v>74</v>
      </c>
      <c r="B54" s="25" t="s">
        <v>43</v>
      </c>
      <c r="C54" s="26" t="s">
        <v>44</v>
      </c>
      <c r="D54" s="27">
        <v>3700000</v>
      </c>
      <c r="E54" s="28">
        <v>3700000</v>
      </c>
      <c r="F54" s="29">
        <v>2802346.5</v>
      </c>
      <c r="G54" s="32">
        <f t="shared" si="2"/>
        <v>0.75739094594594591</v>
      </c>
    </row>
    <row r="55" spans="1:7" x14ac:dyDescent="0.25">
      <c r="A55" s="24" t="s">
        <v>74</v>
      </c>
      <c r="B55" s="25" t="s">
        <v>46</v>
      </c>
      <c r="C55" s="26" t="s">
        <v>47</v>
      </c>
      <c r="D55" s="27">
        <v>0</v>
      </c>
      <c r="E55" s="28">
        <v>0</v>
      </c>
      <c r="F55" s="29">
        <v>214747.69</v>
      </c>
      <c r="G55" s="32">
        <v>0</v>
      </c>
    </row>
    <row r="56" spans="1:7" x14ac:dyDescent="0.25">
      <c r="A56" s="18" t="s">
        <v>76</v>
      </c>
      <c r="B56" s="19" t="s">
        <v>4</v>
      </c>
      <c r="C56" s="20" t="s">
        <v>77</v>
      </c>
      <c r="D56" s="21">
        <v>700000</v>
      </c>
      <c r="E56" s="22">
        <v>700000</v>
      </c>
      <c r="F56" s="23">
        <v>984139.59</v>
      </c>
      <c r="G56" s="31">
        <f t="shared" si="2"/>
        <v>1.4059136999999999</v>
      </c>
    </row>
    <row r="57" spans="1:7" x14ac:dyDescent="0.25">
      <c r="A57" s="24" t="s">
        <v>76</v>
      </c>
      <c r="B57" s="25" t="s">
        <v>43</v>
      </c>
      <c r="C57" s="26" t="s">
        <v>44</v>
      </c>
      <c r="D57" s="27">
        <v>700000</v>
      </c>
      <c r="E57" s="28">
        <v>700000</v>
      </c>
      <c r="F57" s="69">
        <v>723472.45</v>
      </c>
      <c r="G57" s="32">
        <f t="shared" si="2"/>
        <v>1.0335320714285714</v>
      </c>
    </row>
    <row r="58" spans="1:7" x14ac:dyDescent="0.25">
      <c r="A58" s="24" t="s">
        <v>76</v>
      </c>
      <c r="B58" s="25" t="s">
        <v>46</v>
      </c>
      <c r="C58" s="26" t="s">
        <v>47</v>
      </c>
      <c r="D58" s="27">
        <v>0</v>
      </c>
      <c r="E58" s="28">
        <v>0</v>
      </c>
      <c r="F58" s="69">
        <v>260667.14</v>
      </c>
      <c r="G58" s="32">
        <v>0</v>
      </c>
    </row>
    <row r="59" spans="1:7" x14ac:dyDescent="0.25">
      <c r="A59" s="18" t="s">
        <v>78</v>
      </c>
      <c r="B59" s="19" t="s">
        <v>4</v>
      </c>
      <c r="C59" s="20" t="s">
        <v>79</v>
      </c>
      <c r="D59" s="21">
        <v>40000</v>
      </c>
      <c r="E59" s="22">
        <v>60000</v>
      </c>
      <c r="F59" s="23">
        <v>59507.8</v>
      </c>
      <c r="G59" s="31">
        <f t="shared" si="2"/>
        <v>0.99179666666666666</v>
      </c>
    </row>
    <row r="60" spans="1:7" x14ac:dyDescent="0.25">
      <c r="A60" s="24" t="s">
        <v>78</v>
      </c>
      <c r="B60" s="25" t="s">
        <v>7</v>
      </c>
      <c r="C60" s="26" t="s">
        <v>8</v>
      </c>
      <c r="D60" s="27">
        <v>40000</v>
      </c>
      <c r="E60" s="28">
        <v>60000</v>
      </c>
      <c r="F60" s="29">
        <v>59507.8</v>
      </c>
      <c r="G60" s="32">
        <f t="shared" si="2"/>
        <v>0.99179666666666666</v>
      </c>
    </row>
    <row r="61" spans="1:7" x14ac:dyDescent="0.25">
      <c r="A61" s="18" t="s">
        <v>80</v>
      </c>
      <c r="B61" s="19" t="s">
        <v>4</v>
      </c>
      <c r="C61" s="20" t="s">
        <v>81</v>
      </c>
      <c r="D61" s="21">
        <v>136100</v>
      </c>
      <c r="E61" s="22">
        <v>136100</v>
      </c>
      <c r="F61" s="23">
        <v>153684</v>
      </c>
      <c r="G61" s="31">
        <f t="shared" si="2"/>
        <v>1.1291991182953711</v>
      </c>
    </row>
    <row r="62" spans="1:7" x14ac:dyDescent="0.25">
      <c r="A62" s="24" t="s">
        <v>80</v>
      </c>
      <c r="B62" s="25" t="s">
        <v>7</v>
      </c>
      <c r="C62" s="26" t="s">
        <v>8</v>
      </c>
      <c r="D62" s="27">
        <v>120000</v>
      </c>
      <c r="E62" s="28">
        <v>120000</v>
      </c>
      <c r="F62" s="29">
        <v>123500</v>
      </c>
      <c r="G62" s="32">
        <f t="shared" si="2"/>
        <v>1.0291666666666666</v>
      </c>
    </row>
    <row r="63" spans="1:7" x14ac:dyDescent="0.25">
      <c r="A63" s="24" t="s">
        <v>80</v>
      </c>
      <c r="B63" s="25" t="s">
        <v>43</v>
      </c>
      <c r="C63" s="26" t="s">
        <v>44</v>
      </c>
      <c r="D63" s="27">
        <v>16100</v>
      </c>
      <c r="E63" s="28">
        <v>16100</v>
      </c>
      <c r="F63" s="29">
        <v>12075</v>
      </c>
      <c r="G63" s="32">
        <f t="shared" si="2"/>
        <v>0.75</v>
      </c>
    </row>
    <row r="64" spans="1:7" x14ac:dyDescent="0.25">
      <c r="A64" s="24" t="s">
        <v>80</v>
      </c>
      <c r="B64" s="25" t="s">
        <v>46</v>
      </c>
      <c r="C64" s="26" t="s">
        <v>47</v>
      </c>
      <c r="D64" s="27">
        <v>0</v>
      </c>
      <c r="E64" s="28">
        <v>0</v>
      </c>
      <c r="F64" s="29">
        <v>18109</v>
      </c>
      <c r="G64" s="32">
        <v>0</v>
      </c>
    </row>
    <row r="65" spans="1:7" x14ac:dyDescent="0.25">
      <c r="A65" s="18" t="s">
        <v>82</v>
      </c>
      <c r="B65" s="19" t="s">
        <v>4</v>
      </c>
      <c r="C65" s="20" t="s">
        <v>83</v>
      </c>
      <c r="D65" s="21">
        <v>2950000</v>
      </c>
      <c r="E65" s="22">
        <v>3250000</v>
      </c>
      <c r="F65" s="23">
        <f>SUM(F66:F70)</f>
        <v>1561006.24</v>
      </c>
      <c r="G65" s="31">
        <f t="shared" si="2"/>
        <v>0.48030961230769231</v>
      </c>
    </row>
    <row r="66" spans="1:7" x14ac:dyDescent="0.25">
      <c r="A66" s="24" t="s">
        <v>82</v>
      </c>
      <c r="B66" s="25" t="s">
        <v>60</v>
      </c>
      <c r="C66" s="26" t="s">
        <v>61</v>
      </c>
      <c r="D66" s="27">
        <v>250000</v>
      </c>
      <c r="E66" s="28">
        <v>520000</v>
      </c>
      <c r="F66" s="29">
        <v>562676.1</v>
      </c>
      <c r="G66" s="32">
        <f t="shared" si="2"/>
        <v>1.082069423076923</v>
      </c>
    </row>
    <row r="67" spans="1:7" x14ac:dyDescent="0.25">
      <c r="A67" s="24" t="s">
        <v>82</v>
      </c>
      <c r="B67" s="25" t="s">
        <v>84</v>
      </c>
      <c r="C67" s="26" t="s">
        <v>85</v>
      </c>
      <c r="D67" s="27">
        <v>500000</v>
      </c>
      <c r="E67" s="28">
        <v>500000</v>
      </c>
      <c r="F67" s="29">
        <v>302763.5</v>
      </c>
      <c r="G67" s="32">
        <f t="shared" si="2"/>
        <v>0.60552700000000004</v>
      </c>
    </row>
    <row r="68" spans="1:7" x14ac:dyDescent="0.25">
      <c r="A68" s="33" t="s">
        <v>82</v>
      </c>
      <c r="B68" s="34" t="s">
        <v>43</v>
      </c>
      <c r="C68" s="35" t="s">
        <v>44</v>
      </c>
      <c r="D68" s="36">
        <v>2000000</v>
      </c>
      <c r="E68" s="37">
        <v>2000000</v>
      </c>
      <c r="F68" s="38">
        <v>508516.64</v>
      </c>
      <c r="G68" s="32">
        <f t="shared" si="2"/>
        <v>0.25425831999999998</v>
      </c>
    </row>
    <row r="69" spans="1:7" x14ac:dyDescent="0.25">
      <c r="A69" s="24" t="s">
        <v>82</v>
      </c>
      <c r="B69" s="25" t="s">
        <v>39</v>
      </c>
      <c r="C69" s="26" t="s">
        <v>40</v>
      </c>
      <c r="D69" s="27">
        <v>0</v>
      </c>
      <c r="E69" s="28">
        <v>30000</v>
      </c>
      <c r="F69" s="29">
        <v>15000</v>
      </c>
      <c r="G69" s="32">
        <f t="shared" si="2"/>
        <v>0.5</v>
      </c>
    </row>
    <row r="70" spans="1:7" x14ac:dyDescent="0.25">
      <c r="A70" s="24" t="s">
        <v>82</v>
      </c>
      <c r="B70" s="25" t="s">
        <v>52</v>
      </c>
      <c r="C70" s="26" t="s">
        <v>86</v>
      </c>
      <c r="D70" s="27">
        <v>200000</v>
      </c>
      <c r="E70" s="28">
        <v>200000</v>
      </c>
      <c r="F70" s="29">
        <v>172050</v>
      </c>
      <c r="G70" s="32">
        <f t="shared" si="2"/>
        <v>0.86024999999999996</v>
      </c>
    </row>
    <row r="71" spans="1:7" x14ac:dyDescent="0.25">
      <c r="A71" s="18" t="s">
        <v>87</v>
      </c>
      <c r="B71" s="19" t="s">
        <v>4</v>
      </c>
      <c r="C71" s="20" t="s">
        <v>88</v>
      </c>
      <c r="D71" s="21">
        <v>1400000</v>
      </c>
      <c r="E71" s="22">
        <v>1400000</v>
      </c>
      <c r="F71" s="23">
        <v>1396579.55</v>
      </c>
      <c r="G71" s="31">
        <f t="shared" si="2"/>
        <v>0.99755682142857149</v>
      </c>
    </row>
    <row r="72" spans="1:7" x14ac:dyDescent="0.25">
      <c r="A72" s="24" t="s">
        <v>87</v>
      </c>
      <c r="B72" s="25" t="s">
        <v>7</v>
      </c>
      <c r="C72" s="26" t="s">
        <v>8</v>
      </c>
      <c r="D72" s="27">
        <v>1400000</v>
      </c>
      <c r="E72" s="28">
        <v>1400000</v>
      </c>
      <c r="F72" s="29">
        <v>1396579.55</v>
      </c>
      <c r="G72" s="32">
        <f t="shared" si="2"/>
        <v>0.99755682142857149</v>
      </c>
    </row>
    <row r="73" spans="1:7" x14ac:dyDescent="0.25">
      <c r="A73" s="18" t="s">
        <v>89</v>
      </c>
      <c r="B73" s="19" t="s">
        <v>4</v>
      </c>
      <c r="C73" s="20" t="s">
        <v>90</v>
      </c>
      <c r="D73" s="21">
        <v>0</v>
      </c>
      <c r="E73" s="22">
        <v>20000</v>
      </c>
      <c r="F73" s="23">
        <v>20000</v>
      </c>
      <c r="G73" s="31">
        <f t="shared" si="2"/>
        <v>1</v>
      </c>
    </row>
    <row r="74" spans="1:7" x14ac:dyDescent="0.25">
      <c r="A74" s="24" t="s">
        <v>89</v>
      </c>
      <c r="B74" s="25" t="s">
        <v>39</v>
      </c>
      <c r="C74" s="26" t="s">
        <v>40</v>
      </c>
      <c r="D74" s="27">
        <v>0</v>
      </c>
      <c r="E74" s="28">
        <v>20000</v>
      </c>
      <c r="F74" s="29">
        <v>20000</v>
      </c>
      <c r="G74" s="32">
        <f t="shared" si="2"/>
        <v>1</v>
      </c>
    </row>
    <row r="75" spans="1:7" x14ac:dyDescent="0.25">
      <c r="A75" s="18" t="s">
        <v>91</v>
      </c>
      <c r="B75" s="19" t="s">
        <v>4</v>
      </c>
      <c r="C75" s="20" t="s">
        <v>92</v>
      </c>
      <c r="D75" s="21">
        <v>0</v>
      </c>
      <c r="E75" s="22">
        <v>2500</v>
      </c>
      <c r="F75" s="23">
        <v>2500</v>
      </c>
      <c r="G75" s="31">
        <f t="shared" si="2"/>
        <v>1</v>
      </c>
    </row>
    <row r="76" spans="1:7" x14ac:dyDescent="0.25">
      <c r="A76" s="24" t="s">
        <v>91</v>
      </c>
      <c r="B76" s="25" t="s">
        <v>93</v>
      </c>
      <c r="C76" s="26" t="s">
        <v>94</v>
      </c>
      <c r="D76" s="27">
        <v>0</v>
      </c>
      <c r="E76" s="28">
        <v>2500</v>
      </c>
      <c r="F76" s="29">
        <v>2500</v>
      </c>
      <c r="G76" s="32">
        <f t="shared" si="2"/>
        <v>1</v>
      </c>
    </row>
    <row r="77" spans="1:7" x14ac:dyDescent="0.25">
      <c r="A77" s="18" t="s">
        <v>111</v>
      </c>
      <c r="B77" s="19" t="s">
        <v>4</v>
      </c>
      <c r="C77" s="20" t="s">
        <v>112</v>
      </c>
      <c r="D77" s="21">
        <v>860000</v>
      </c>
      <c r="E77" s="22">
        <v>860000</v>
      </c>
      <c r="F77" s="23">
        <v>576674</v>
      </c>
      <c r="G77" s="31">
        <f t="shared" si="2"/>
        <v>0.67055116279069771</v>
      </c>
    </row>
    <row r="78" spans="1:7" x14ac:dyDescent="0.25">
      <c r="A78" s="24" t="s">
        <v>111</v>
      </c>
      <c r="B78" s="25" t="s">
        <v>7</v>
      </c>
      <c r="C78" s="26" t="s">
        <v>8</v>
      </c>
      <c r="D78" s="27">
        <v>210000</v>
      </c>
      <c r="E78" s="28">
        <v>210000</v>
      </c>
      <c r="F78" s="29">
        <v>93400</v>
      </c>
      <c r="G78" s="32">
        <f t="shared" si="2"/>
        <v>0.44476190476190475</v>
      </c>
    </row>
    <row r="79" spans="1:7" x14ac:dyDescent="0.25">
      <c r="A79" s="24" t="s">
        <v>111</v>
      </c>
      <c r="B79" s="25" t="s">
        <v>60</v>
      </c>
      <c r="C79" s="26" t="s">
        <v>61</v>
      </c>
      <c r="D79" s="27">
        <v>650000</v>
      </c>
      <c r="E79" s="28">
        <v>650000</v>
      </c>
      <c r="F79" s="29">
        <v>483274</v>
      </c>
      <c r="G79" s="32">
        <f t="shared" si="2"/>
        <v>0.74349846153846155</v>
      </c>
    </row>
    <row r="80" spans="1:7" x14ac:dyDescent="0.25">
      <c r="A80" s="18" t="s">
        <v>113</v>
      </c>
      <c r="B80" s="19" t="s">
        <v>4</v>
      </c>
      <c r="C80" s="20" t="s">
        <v>114</v>
      </c>
      <c r="D80" s="21">
        <v>0</v>
      </c>
      <c r="E80" s="22">
        <v>15500</v>
      </c>
      <c r="F80" s="23">
        <v>14891.84</v>
      </c>
      <c r="G80" s="31">
        <f t="shared" si="2"/>
        <v>0.96076387096774196</v>
      </c>
    </row>
    <row r="81" spans="1:12" x14ac:dyDescent="0.25">
      <c r="A81" s="24" t="s">
        <v>113</v>
      </c>
      <c r="B81" s="25" t="s">
        <v>39</v>
      </c>
      <c r="C81" s="26" t="s">
        <v>40</v>
      </c>
      <c r="D81" s="27">
        <v>0</v>
      </c>
      <c r="E81" s="28">
        <v>5000</v>
      </c>
      <c r="F81" s="29">
        <v>5000</v>
      </c>
      <c r="G81" s="32">
        <f t="shared" si="2"/>
        <v>1</v>
      </c>
    </row>
    <row r="82" spans="1:12" x14ac:dyDescent="0.25">
      <c r="A82" s="24" t="s">
        <v>113</v>
      </c>
      <c r="B82" s="25" t="s">
        <v>46</v>
      </c>
      <c r="C82" s="26" t="s">
        <v>47</v>
      </c>
      <c r="D82" s="27">
        <v>0</v>
      </c>
      <c r="E82" s="28">
        <v>10500</v>
      </c>
      <c r="F82" s="29">
        <v>9891.84</v>
      </c>
      <c r="G82" s="32">
        <f t="shared" si="2"/>
        <v>0.94208000000000003</v>
      </c>
    </row>
    <row r="83" spans="1:12" x14ac:dyDescent="0.25">
      <c r="A83" s="18" t="s">
        <v>115</v>
      </c>
      <c r="B83" s="19" t="s">
        <v>4</v>
      </c>
      <c r="C83" s="20" t="s">
        <v>116</v>
      </c>
      <c r="D83" s="21">
        <v>140000</v>
      </c>
      <c r="E83" s="22">
        <v>140000</v>
      </c>
      <c r="F83" s="23">
        <v>58500</v>
      </c>
      <c r="G83" s="31">
        <f t="shared" si="2"/>
        <v>0.41785714285714287</v>
      </c>
    </row>
    <row r="84" spans="1:12" x14ac:dyDescent="0.25">
      <c r="A84" s="24" t="s">
        <v>115</v>
      </c>
      <c r="B84" s="25" t="s">
        <v>37</v>
      </c>
      <c r="C84" s="26" t="s">
        <v>117</v>
      </c>
      <c r="D84" s="27">
        <v>140000</v>
      </c>
      <c r="E84" s="28">
        <v>140000</v>
      </c>
      <c r="F84" s="29">
        <v>58500</v>
      </c>
      <c r="G84" s="32">
        <f t="shared" si="2"/>
        <v>0.41785714285714287</v>
      </c>
    </row>
    <row r="85" spans="1:12" x14ac:dyDescent="0.25">
      <c r="A85" s="18" t="s">
        <v>118</v>
      </c>
      <c r="B85" s="19" t="s">
        <v>4</v>
      </c>
      <c r="C85" s="20" t="s">
        <v>119</v>
      </c>
      <c r="D85" s="21">
        <v>50000</v>
      </c>
      <c r="E85" s="22">
        <v>86541</v>
      </c>
      <c r="F85" s="23">
        <v>84409.5</v>
      </c>
      <c r="G85" s="31">
        <f t="shared" si="2"/>
        <v>0.97537005581169622</v>
      </c>
    </row>
    <row r="86" spans="1:12" x14ac:dyDescent="0.25">
      <c r="A86" s="24" t="s">
        <v>118</v>
      </c>
      <c r="B86" s="25" t="s">
        <v>7</v>
      </c>
      <c r="C86" s="26" t="s">
        <v>8</v>
      </c>
      <c r="D86" s="27">
        <v>10000</v>
      </c>
      <c r="E86" s="28">
        <v>10000</v>
      </c>
      <c r="F86" s="69">
        <v>4303.5</v>
      </c>
      <c r="G86" s="32">
        <f t="shared" si="2"/>
        <v>0.43035000000000001</v>
      </c>
    </row>
    <row r="87" spans="1:12" x14ac:dyDescent="0.25">
      <c r="A87" s="24" t="s">
        <v>118</v>
      </c>
      <c r="B87" s="25" t="s">
        <v>64</v>
      </c>
      <c r="C87" s="26" t="s">
        <v>65</v>
      </c>
      <c r="D87" s="27">
        <v>15000</v>
      </c>
      <c r="E87" s="28">
        <v>15000</v>
      </c>
      <c r="F87" s="29">
        <v>12363</v>
      </c>
      <c r="G87" s="32">
        <f t="shared" si="2"/>
        <v>0.82420000000000004</v>
      </c>
    </row>
    <row r="88" spans="1:12" x14ac:dyDescent="0.25">
      <c r="A88" s="33" t="s">
        <v>118</v>
      </c>
      <c r="B88" s="34" t="s">
        <v>120</v>
      </c>
      <c r="C88" s="35" t="s">
        <v>121</v>
      </c>
      <c r="D88" s="36">
        <v>10000</v>
      </c>
      <c r="E88" s="37">
        <v>10000</v>
      </c>
      <c r="F88" s="70">
        <v>2702</v>
      </c>
      <c r="G88" s="32">
        <f t="shared" si="2"/>
        <v>0.2702</v>
      </c>
    </row>
    <row r="89" spans="1:12" x14ac:dyDescent="0.25">
      <c r="A89" s="24" t="s">
        <v>118</v>
      </c>
      <c r="B89" s="25" t="s">
        <v>37</v>
      </c>
      <c r="C89" s="26" t="s">
        <v>117</v>
      </c>
      <c r="D89" s="27">
        <v>15000</v>
      </c>
      <c r="E89" s="28">
        <v>15000</v>
      </c>
      <c r="F89" s="69">
        <v>23000</v>
      </c>
      <c r="G89" s="32">
        <f t="shared" si="2"/>
        <v>1.5333333333333334</v>
      </c>
      <c r="I89" s="65"/>
    </row>
    <row r="90" spans="1:12" x14ac:dyDescent="0.25">
      <c r="A90" s="33" t="s">
        <v>118</v>
      </c>
      <c r="B90" s="34" t="s">
        <v>39</v>
      </c>
      <c r="C90" s="35" t="s">
        <v>40</v>
      </c>
      <c r="D90" s="36">
        <v>0</v>
      </c>
      <c r="E90" s="37">
        <v>27000</v>
      </c>
      <c r="F90" s="38">
        <v>27000</v>
      </c>
      <c r="G90" s="32">
        <f t="shared" si="2"/>
        <v>1</v>
      </c>
      <c r="L90" s="65"/>
    </row>
    <row r="91" spans="1:12" x14ac:dyDescent="0.25">
      <c r="A91" s="33" t="s">
        <v>118</v>
      </c>
      <c r="B91" s="34" t="s">
        <v>46</v>
      </c>
      <c r="C91" s="35" t="s">
        <v>47</v>
      </c>
      <c r="D91" s="36">
        <v>0</v>
      </c>
      <c r="E91" s="37">
        <v>9541</v>
      </c>
      <c r="F91" s="70">
        <v>15041</v>
      </c>
      <c r="G91" s="32">
        <f t="shared" si="2"/>
        <v>1.576459490619432</v>
      </c>
      <c r="I91" s="65"/>
    </row>
    <row r="92" spans="1:12" x14ac:dyDescent="0.25">
      <c r="A92" s="18" t="s">
        <v>122</v>
      </c>
      <c r="B92" s="19" t="s">
        <v>4</v>
      </c>
      <c r="C92" s="20" t="s">
        <v>123</v>
      </c>
      <c r="D92" s="21">
        <v>20000</v>
      </c>
      <c r="E92" s="22">
        <v>20000</v>
      </c>
      <c r="F92" s="23">
        <v>2484.56</v>
      </c>
      <c r="G92" s="31">
        <f t="shared" si="2"/>
        <v>0.12422799999999999</v>
      </c>
    </row>
    <row r="93" spans="1:12" x14ac:dyDescent="0.25">
      <c r="A93" s="24" t="s">
        <v>122</v>
      </c>
      <c r="B93" s="25" t="s">
        <v>124</v>
      </c>
      <c r="C93" s="26" t="s">
        <v>125</v>
      </c>
      <c r="D93" s="27">
        <v>20000</v>
      </c>
      <c r="E93" s="28">
        <v>20000</v>
      </c>
      <c r="F93" s="29">
        <v>2484.56</v>
      </c>
      <c r="G93" s="32">
        <f t="shared" si="2"/>
        <v>0.12422799999999999</v>
      </c>
    </row>
    <row r="94" spans="1:12" x14ac:dyDescent="0.25">
      <c r="A94" s="18" t="s">
        <v>126</v>
      </c>
      <c r="B94" s="19" t="s">
        <v>4</v>
      </c>
      <c r="C94" s="20" t="s">
        <v>127</v>
      </c>
      <c r="D94" s="21">
        <v>0</v>
      </c>
      <c r="E94" s="22">
        <v>131218.48000000001</v>
      </c>
      <c r="F94" s="23">
        <v>131218.48000000001</v>
      </c>
      <c r="G94" s="31">
        <f t="shared" ref="G94:G97" si="3">F94/E94</f>
        <v>1</v>
      </c>
    </row>
    <row r="95" spans="1:12" x14ac:dyDescent="0.25">
      <c r="A95" s="24" t="s">
        <v>126</v>
      </c>
      <c r="B95" s="25" t="s">
        <v>128</v>
      </c>
      <c r="C95" s="26" t="s">
        <v>129</v>
      </c>
      <c r="D95" s="27">
        <v>0</v>
      </c>
      <c r="E95" s="28">
        <v>39654.28</v>
      </c>
      <c r="F95" s="29">
        <v>39654.28</v>
      </c>
      <c r="G95" s="32">
        <f t="shared" si="3"/>
        <v>1</v>
      </c>
    </row>
    <row r="96" spans="1:12" x14ac:dyDescent="0.25">
      <c r="A96" s="24" t="s">
        <v>126</v>
      </c>
      <c r="B96" s="25" t="s">
        <v>130</v>
      </c>
      <c r="C96" s="26" t="s">
        <v>131</v>
      </c>
      <c r="D96" s="27">
        <v>0</v>
      </c>
      <c r="E96" s="28">
        <v>91564.2</v>
      </c>
      <c r="F96" s="29">
        <v>91564.2</v>
      </c>
      <c r="G96" s="32">
        <f t="shared" si="3"/>
        <v>1</v>
      </c>
    </row>
    <row r="97" spans="1:7" x14ac:dyDescent="0.25">
      <c r="A97" s="39" t="s">
        <v>283</v>
      </c>
      <c r="B97" s="39" t="s">
        <v>4</v>
      </c>
      <c r="C97" s="40" t="s">
        <v>4</v>
      </c>
      <c r="D97" s="41">
        <v>224046386</v>
      </c>
      <c r="E97" s="41">
        <v>249144615.69999999</v>
      </c>
      <c r="F97" s="42">
        <f>SUM(F2:F23)+F24+F26+F28+F30+F34+F36+F38+F41+F44+F47+F49+F51+F53+F56+F59+F61+F65+F71+F73+F75+F77+F80+F83+F85+F92+F94</f>
        <v>196377197.80000007</v>
      </c>
      <c r="G97" s="68">
        <f t="shared" si="3"/>
        <v>0.78820566620818244</v>
      </c>
    </row>
    <row r="98" spans="1:7" x14ac:dyDescent="0.25">
      <c r="A98" s="43"/>
      <c r="B98" s="44">
        <v>8123</v>
      </c>
      <c r="C98" s="45" t="s">
        <v>284</v>
      </c>
      <c r="D98" s="46">
        <v>29700000</v>
      </c>
      <c r="E98" s="46">
        <v>29700000</v>
      </c>
      <c r="F98" s="46">
        <v>31832614.579999998</v>
      </c>
      <c r="G98" s="47">
        <f>F98/E98</f>
        <v>1.0718052047138047</v>
      </c>
    </row>
    <row r="99" spans="1:7" x14ac:dyDescent="0.25">
      <c r="A99" s="43"/>
      <c r="B99" s="44">
        <v>8124</v>
      </c>
      <c r="C99" s="45" t="s">
        <v>285</v>
      </c>
      <c r="D99" s="46">
        <v>-5310345</v>
      </c>
      <c r="E99" s="46">
        <v>-5310345</v>
      </c>
      <c r="F99" s="46">
        <v>-3357750.6</v>
      </c>
      <c r="G99" s="47">
        <f>F99/E99</f>
        <v>0.6323036638862447</v>
      </c>
    </row>
    <row r="100" spans="1:7" ht="15.75" thickBot="1" x14ac:dyDescent="0.3">
      <c r="A100" s="48"/>
      <c r="B100" s="49">
        <v>8115</v>
      </c>
      <c r="C100" s="50" t="s">
        <v>286</v>
      </c>
      <c r="D100" s="51">
        <v>34465000</v>
      </c>
      <c r="E100" s="51">
        <v>23792852.609999999</v>
      </c>
      <c r="F100" s="51">
        <v>3988553.81</v>
      </c>
      <c r="G100" s="52"/>
    </row>
    <row r="101" spans="1:7" ht="16.5" thickTop="1" thickBot="1" x14ac:dyDescent="0.3">
      <c r="A101" s="53" t="s">
        <v>283</v>
      </c>
      <c r="B101" s="48"/>
      <c r="C101" s="50"/>
      <c r="D101" s="54">
        <f>SUM(D97:D100)</f>
        <v>282901041</v>
      </c>
      <c r="E101" s="54">
        <f>SUM(E97:E100)</f>
        <v>297327123.31</v>
      </c>
      <c r="F101" s="54">
        <f>SUM(F97:F100)</f>
        <v>228840615.59000006</v>
      </c>
      <c r="G101" s="55">
        <f>F101/E101</f>
        <v>0.76965940087277418</v>
      </c>
    </row>
    <row r="102" spans="1:7" ht="15.75" thickTop="1" x14ac:dyDescent="0.25"/>
    <row r="103" spans="1:7" x14ac:dyDescent="0.25">
      <c r="D103" s="1"/>
      <c r="E103" s="2"/>
      <c r="F103" s="3"/>
    </row>
    <row r="104" spans="1:7" x14ac:dyDescent="0.25">
      <c r="D104" s="1"/>
      <c r="E104" s="2"/>
      <c r="F104" s="3"/>
    </row>
    <row r="105" spans="1:7" x14ac:dyDescent="0.25">
      <c r="D105" s="1"/>
      <c r="E105" s="2"/>
      <c r="F105" s="3"/>
    </row>
    <row r="108" spans="1:7" x14ac:dyDescent="0.25">
      <c r="F108" s="5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9"/>
  <sheetViews>
    <sheetView topLeftCell="A16" workbookViewId="0">
      <selection activeCell="E257" sqref="E257"/>
    </sheetView>
  </sheetViews>
  <sheetFormatPr defaultRowHeight="15" x14ac:dyDescent="0.25"/>
  <cols>
    <col min="1" max="1" width="17.140625" customWidth="1"/>
    <col min="2" max="2" width="17" customWidth="1"/>
    <col min="3" max="3" width="63.7109375" customWidth="1"/>
    <col min="4" max="4" width="18.5703125" customWidth="1"/>
    <col min="5" max="5" width="20.85546875" customWidth="1"/>
    <col min="6" max="6" width="24.7109375" customWidth="1"/>
    <col min="9" max="9" width="14" bestFit="1" customWidth="1"/>
  </cols>
  <sheetData>
    <row r="1" spans="1:9" ht="24.75" thickBot="1" x14ac:dyDescent="0.3">
      <c r="A1" s="7" t="s">
        <v>0</v>
      </c>
      <c r="B1" s="7" t="s">
        <v>1</v>
      </c>
      <c r="C1" s="7" t="s">
        <v>2</v>
      </c>
      <c r="D1" s="8" t="s">
        <v>3</v>
      </c>
      <c r="E1" s="8" t="s">
        <v>287</v>
      </c>
      <c r="F1" s="8" t="s">
        <v>288</v>
      </c>
      <c r="G1" s="9" t="s">
        <v>282</v>
      </c>
    </row>
    <row r="2" spans="1:9" ht="15.75" thickTop="1" x14ac:dyDescent="0.25">
      <c r="A2" s="18" t="s">
        <v>132</v>
      </c>
      <c r="B2" s="18" t="s">
        <v>4</v>
      </c>
      <c r="C2" s="19" t="s">
        <v>133</v>
      </c>
      <c r="D2" s="21">
        <v>0</v>
      </c>
      <c r="E2" s="21">
        <v>42000</v>
      </c>
      <c r="F2" s="21">
        <v>42000</v>
      </c>
      <c r="G2" s="57">
        <f>F2/E2</f>
        <v>1</v>
      </c>
    </row>
    <row r="3" spans="1:9" x14ac:dyDescent="0.25">
      <c r="A3" s="24" t="s">
        <v>132</v>
      </c>
      <c r="B3" s="24" t="s">
        <v>134</v>
      </c>
      <c r="C3" s="25" t="s">
        <v>135</v>
      </c>
      <c r="D3" s="27">
        <v>0</v>
      </c>
      <c r="E3" s="27">
        <v>42000</v>
      </c>
      <c r="F3" s="27">
        <v>42000</v>
      </c>
      <c r="G3" s="66">
        <f t="shared" ref="G3:G66" si="0">F3/E3</f>
        <v>1</v>
      </c>
    </row>
    <row r="4" spans="1:9" x14ac:dyDescent="0.25">
      <c r="A4" s="18" t="s">
        <v>37</v>
      </c>
      <c r="B4" s="18" t="s">
        <v>4</v>
      </c>
      <c r="C4" s="19" t="s">
        <v>38</v>
      </c>
      <c r="D4" s="21">
        <v>24278000</v>
      </c>
      <c r="E4" s="21">
        <v>25375750</v>
      </c>
      <c r="F4" s="21">
        <v>23201461.760000002</v>
      </c>
      <c r="G4" s="57">
        <f t="shared" si="0"/>
        <v>0.91431629646414403</v>
      </c>
      <c r="I4" s="65"/>
    </row>
    <row r="5" spans="1:9" x14ac:dyDescent="0.25">
      <c r="A5" s="24" t="s">
        <v>37</v>
      </c>
      <c r="B5" s="24" t="s">
        <v>136</v>
      </c>
      <c r="C5" s="25" t="s">
        <v>137</v>
      </c>
      <c r="D5" s="27">
        <v>4000</v>
      </c>
      <c r="E5" s="27">
        <v>4000</v>
      </c>
      <c r="F5" s="27">
        <v>2567</v>
      </c>
      <c r="G5" s="66">
        <f t="shared" si="0"/>
        <v>0.64175000000000004</v>
      </c>
      <c r="I5" s="65"/>
    </row>
    <row r="6" spans="1:9" x14ac:dyDescent="0.25">
      <c r="A6" s="24" t="s">
        <v>37</v>
      </c>
      <c r="B6" s="24" t="s">
        <v>138</v>
      </c>
      <c r="C6" s="25" t="s">
        <v>139</v>
      </c>
      <c r="D6" s="27">
        <v>2950000</v>
      </c>
      <c r="E6" s="27">
        <v>3920000</v>
      </c>
      <c r="F6" s="27">
        <v>2598783.7799999998</v>
      </c>
      <c r="G6" s="66">
        <f t="shared" si="0"/>
        <v>0.66295504591836729</v>
      </c>
      <c r="I6" s="65"/>
    </row>
    <row r="7" spans="1:9" x14ac:dyDescent="0.25">
      <c r="A7" s="24" t="s">
        <v>37</v>
      </c>
      <c r="B7" s="24" t="s">
        <v>140</v>
      </c>
      <c r="C7" s="25" t="s">
        <v>141</v>
      </c>
      <c r="D7" s="27">
        <v>21324000</v>
      </c>
      <c r="E7" s="27">
        <v>21451750</v>
      </c>
      <c r="F7" s="27">
        <v>20600110.98</v>
      </c>
      <c r="G7" s="66">
        <f t="shared" si="0"/>
        <v>0.9602997881291736</v>
      </c>
      <c r="I7" s="65"/>
    </row>
    <row r="8" spans="1:9" x14ac:dyDescent="0.25">
      <c r="A8" s="18" t="s">
        <v>142</v>
      </c>
      <c r="B8" s="18" t="s">
        <v>4</v>
      </c>
      <c r="C8" s="19" t="s">
        <v>143</v>
      </c>
      <c r="D8" s="21">
        <v>3825313</v>
      </c>
      <c r="E8" s="21">
        <v>3825313</v>
      </c>
      <c r="F8" s="21">
        <v>2325692.44</v>
      </c>
      <c r="G8" s="57">
        <f t="shared" si="0"/>
        <v>0.60797441673400321</v>
      </c>
    </row>
    <row r="9" spans="1:9" x14ac:dyDescent="0.25">
      <c r="A9" s="24" t="s">
        <v>142</v>
      </c>
      <c r="B9" s="24" t="s">
        <v>144</v>
      </c>
      <c r="C9" s="25" t="s">
        <v>145</v>
      </c>
      <c r="D9" s="27">
        <v>3825313</v>
      </c>
      <c r="E9" s="27">
        <v>3825313</v>
      </c>
      <c r="F9" s="27">
        <v>2325692.44</v>
      </c>
      <c r="G9" s="66">
        <f t="shared" si="0"/>
        <v>0.60797441673400321</v>
      </c>
    </row>
    <row r="10" spans="1:9" x14ac:dyDescent="0.25">
      <c r="A10" s="18" t="s">
        <v>130</v>
      </c>
      <c r="B10" s="18" t="s">
        <v>4</v>
      </c>
      <c r="C10" s="19" t="s">
        <v>146</v>
      </c>
      <c r="D10" s="21">
        <v>0</v>
      </c>
      <c r="E10" s="21">
        <v>360000</v>
      </c>
      <c r="F10" s="21">
        <v>356708</v>
      </c>
      <c r="G10" s="57">
        <f t="shared" si="0"/>
        <v>0.9908555555555556</v>
      </c>
    </row>
    <row r="11" spans="1:9" x14ac:dyDescent="0.25">
      <c r="A11" s="24" t="s">
        <v>130</v>
      </c>
      <c r="B11" s="24" t="s">
        <v>147</v>
      </c>
      <c r="C11" s="25" t="s">
        <v>148</v>
      </c>
      <c r="D11" s="27">
        <v>0</v>
      </c>
      <c r="E11" s="27">
        <v>360000</v>
      </c>
      <c r="F11" s="27">
        <v>356708</v>
      </c>
      <c r="G11" s="66">
        <f t="shared" si="0"/>
        <v>0.9908555555555556</v>
      </c>
    </row>
    <row r="12" spans="1:9" x14ac:dyDescent="0.25">
      <c r="A12" s="18" t="s">
        <v>41</v>
      </c>
      <c r="B12" s="18" t="s">
        <v>4</v>
      </c>
      <c r="C12" s="19" t="s">
        <v>42</v>
      </c>
      <c r="D12" s="21">
        <v>2690000</v>
      </c>
      <c r="E12" s="21">
        <v>2690000</v>
      </c>
      <c r="F12" s="21">
        <v>1252173.31</v>
      </c>
      <c r="G12" s="57">
        <f t="shared" si="0"/>
        <v>0.46549193680297402</v>
      </c>
    </row>
    <row r="13" spans="1:9" x14ac:dyDescent="0.25">
      <c r="A13" s="24" t="s">
        <v>41</v>
      </c>
      <c r="B13" s="24" t="s">
        <v>149</v>
      </c>
      <c r="C13" s="25" t="s">
        <v>150</v>
      </c>
      <c r="D13" s="27">
        <v>30000</v>
      </c>
      <c r="E13" s="27">
        <v>30000</v>
      </c>
      <c r="F13" s="27">
        <v>24020</v>
      </c>
      <c r="G13" s="66">
        <f t="shared" si="0"/>
        <v>0.80066666666666664</v>
      </c>
    </row>
    <row r="14" spans="1:9" x14ac:dyDescent="0.25">
      <c r="A14" s="24" t="s">
        <v>41</v>
      </c>
      <c r="B14" s="24" t="s">
        <v>140</v>
      </c>
      <c r="C14" s="25" t="s">
        <v>141</v>
      </c>
      <c r="D14" s="27">
        <v>2660000</v>
      </c>
      <c r="E14" s="27">
        <v>2660000</v>
      </c>
      <c r="F14" s="27">
        <v>1228153.31</v>
      </c>
      <c r="G14" s="66">
        <f t="shared" si="0"/>
        <v>0.46171177067669172</v>
      </c>
    </row>
    <row r="15" spans="1:9" x14ac:dyDescent="0.25">
      <c r="A15" s="18" t="s">
        <v>39</v>
      </c>
      <c r="B15" s="18" t="s">
        <v>4</v>
      </c>
      <c r="C15" s="19" t="s">
        <v>45</v>
      </c>
      <c r="D15" s="21">
        <v>2674000</v>
      </c>
      <c r="E15" s="21">
        <v>3734000</v>
      </c>
      <c r="F15" s="21">
        <v>1528781.23</v>
      </c>
      <c r="G15" s="57">
        <f t="shared" si="0"/>
        <v>0.40942186127477237</v>
      </c>
    </row>
    <row r="16" spans="1:9" x14ac:dyDescent="0.25">
      <c r="A16" s="24" t="s">
        <v>39</v>
      </c>
      <c r="B16" s="24" t="s">
        <v>151</v>
      </c>
      <c r="C16" s="25" t="s">
        <v>152</v>
      </c>
      <c r="D16" s="27">
        <v>250000</v>
      </c>
      <c r="E16" s="27">
        <v>250000</v>
      </c>
      <c r="F16" s="27">
        <v>42761</v>
      </c>
      <c r="G16" s="66">
        <f t="shared" si="0"/>
        <v>0.171044</v>
      </c>
    </row>
    <row r="17" spans="1:7" x14ac:dyDescent="0.25">
      <c r="A17" s="24" t="s">
        <v>39</v>
      </c>
      <c r="B17" s="24" t="s">
        <v>140</v>
      </c>
      <c r="C17" s="25" t="s">
        <v>141</v>
      </c>
      <c r="D17" s="27">
        <v>2424000</v>
      </c>
      <c r="E17" s="27">
        <v>3484000</v>
      </c>
      <c r="F17" s="27">
        <v>1486020.23</v>
      </c>
      <c r="G17" s="66">
        <f t="shared" si="0"/>
        <v>0.42652704649827783</v>
      </c>
    </row>
    <row r="18" spans="1:7" x14ac:dyDescent="0.25">
      <c r="A18" s="18" t="s">
        <v>50</v>
      </c>
      <c r="B18" s="18" t="s">
        <v>4</v>
      </c>
      <c r="C18" s="19" t="s">
        <v>51</v>
      </c>
      <c r="D18" s="21">
        <v>1680000</v>
      </c>
      <c r="E18" s="21">
        <v>1680000</v>
      </c>
      <c r="F18" s="21">
        <v>87888</v>
      </c>
      <c r="G18" s="57">
        <f t="shared" si="0"/>
        <v>5.2314285714285716E-2</v>
      </c>
    </row>
    <row r="19" spans="1:7" x14ac:dyDescent="0.25">
      <c r="A19" s="24" t="s">
        <v>50</v>
      </c>
      <c r="B19" s="24" t="s">
        <v>153</v>
      </c>
      <c r="C19" s="25" t="s">
        <v>154</v>
      </c>
      <c r="D19" s="27">
        <v>180000</v>
      </c>
      <c r="E19" s="27">
        <v>180000</v>
      </c>
      <c r="F19" s="27">
        <v>87888</v>
      </c>
      <c r="G19" s="66">
        <f t="shared" si="0"/>
        <v>0.48826666666666668</v>
      </c>
    </row>
    <row r="20" spans="1:7" x14ac:dyDescent="0.25">
      <c r="A20" s="24" t="s">
        <v>50</v>
      </c>
      <c r="B20" s="24" t="s">
        <v>140</v>
      </c>
      <c r="C20" s="25" t="s">
        <v>141</v>
      </c>
      <c r="D20" s="27">
        <v>1500000</v>
      </c>
      <c r="E20" s="27">
        <v>1500000</v>
      </c>
      <c r="F20" s="27">
        <v>0</v>
      </c>
      <c r="G20" s="66">
        <f t="shared" si="0"/>
        <v>0</v>
      </c>
    </row>
    <row r="21" spans="1:7" x14ac:dyDescent="0.25">
      <c r="A21" s="18" t="s">
        <v>52</v>
      </c>
      <c r="B21" s="18" t="s">
        <v>4</v>
      </c>
      <c r="C21" s="19" t="s">
        <v>53</v>
      </c>
      <c r="D21" s="21">
        <v>7502000</v>
      </c>
      <c r="E21" s="21">
        <v>8896248</v>
      </c>
      <c r="F21" s="21">
        <v>8818790.3499999996</v>
      </c>
      <c r="G21" s="57">
        <f t="shared" si="0"/>
        <v>0.99129322271591347</v>
      </c>
    </row>
    <row r="22" spans="1:7" x14ac:dyDescent="0.25">
      <c r="A22" s="24" t="s">
        <v>52</v>
      </c>
      <c r="B22" s="24" t="s">
        <v>136</v>
      </c>
      <c r="C22" s="25" t="s">
        <v>137</v>
      </c>
      <c r="D22" s="27">
        <v>0</v>
      </c>
      <c r="E22" s="27">
        <v>0</v>
      </c>
      <c r="F22" s="71">
        <v>19200</v>
      </c>
      <c r="G22" s="66">
        <v>0</v>
      </c>
    </row>
    <row r="23" spans="1:7" x14ac:dyDescent="0.25">
      <c r="A23" s="24" t="s">
        <v>52</v>
      </c>
      <c r="B23" s="24" t="s">
        <v>155</v>
      </c>
      <c r="C23" s="25" t="s">
        <v>156</v>
      </c>
      <c r="D23" s="27">
        <v>0</v>
      </c>
      <c r="E23" s="27">
        <v>0</v>
      </c>
      <c r="F23" s="71">
        <v>167000</v>
      </c>
      <c r="G23" s="66">
        <v>0</v>
      </c>
    </row>
    <row r="24" spans="1:7" x14ac:dyDescent="0.25">
      <c r="A24" s="24" t="s">
        <v>52</v>
      </c>
      <c r="B24" s="24" t="s">
        <v>157</v>
      </c>
      <c r="C24" s="25" t="s">
        <v>158</v>
      </c>
      <c r="D24" s="27">
        <v>7202000</v>
      </c>
      <c r="E24" s="27">
        <v>7437000</v>
      </c>
      <c r="F24" s="27">
        <v>7437000</v>
      </c>
      <c r="G24" s="66">
        <f t="shared" si="0"/>
        <v>1</v>
      </c>
    </row>
    <row r="25" spans="1:7" x14ac:dyDescent="0.25">
      <c r="A25" s="33" t="s">
        <v>52</v>
      </c>
      <c r="B25" s="33" t="s">
        <v>159</v>
      </c>
      <c r="C25" s="34" t="s">
        <v>160</v>
      </c>
      <c r="D25" s="36">
        <v>0</v>
      </c>
      <c r="E25" s="36">
        <v>1159248</v>
      </c>
      <c r="F25" s="36">
        <v>1159248</v>
      </c>
      <c r="G25" s="66">
        <f t="shared" si="0"/>
        <v>1</v>
      </c>
    </row>
    <row r="26" spans="1:7" x14ac:dyDescent="0.25">
      <c r="A26" s="33" t="s">
        <v>52</v>
      </c>
      <c r="B26" s="33" t="s">
        <v>140</v>
      </c>
      <c r="C26" s="34" t="s">
        <v>141</v>
      </c>
      <c r="D26" s="36">
        <v>300000</v>
      </c>
      <c r="E26" s="36">
        <v>300000</v>
      </c>
      <c r="F26" s="36">
        <v>36342.35</v>
      </c>
      <c r="G26" s="66">
        <f t="shared" si="0"/>
        <v>0.12114116666666666</v>
      </c>
    </row>
    <row r="27" spans="1:7" x14ac:dyDescent="0.25">
      <c r="A27" s="18" t="s">
        <v>54</v>
      </c>
      <c r="B27" s="18" t="s">
        <v>4</v>
      </c>
      <c r="C27" s="19" t="s">
        <v>55</v>
      </c>
      <c r="D27" s="21">
        <v>109702000</v>
      </c>
      <c r="E27" s="21">
        <v>110860100.75</v>
      </c>
      <c r="F27" s="21">
        <v>91830853.060000002</v>
      </c>
      <c r="G27" s="57">
        <f t="shared" si="0"/>
        <v>0.82834899516361848</v>
      </c>
    </row>
    <row r="28" spans="1:7" x14ac:dyDescent="0.25">
      <c r="A28" s="24" t="s">
        <v>54</v>
      </c>
      <c r="B28" s="24" t="s">
        <v>153</v>
      </c>
      <c r="C28" s="25" t="s">
        <v>154</v>
      </c>
      <c r="D28" s="27">
        <v>0</v>
      </c>
      <c r="E28" s="27">
        <v>45800</v>
      </c>
      <c r="F28" s="27">
        <v>45800</v>
      </c>
      <c r="G28" s="66">
        <f t="shared" si="0"/>
        <v>1</v>
      </c>
    </row>
    <row r="29" spans="1:7" x14ac:dyDescent="0.25">
      <c r="A29" s="24" t="s">
        <v>54</v>
      </c>
      <c r="B29" s="24" t="s">
        <v>157</v>
      </c>
      <c r="C29" s="25" t="s">
        <v>158</v>
      </c>
      <c r="D29" s="27">
        <v>17522000</v>
      </c>
      <c r="E29" s="27">
        <v>17522000</v>
      </c>
      <c r="F29" s="27">
        <v>17522000</v>
      </c>
      <c r="G29" s="66">
        <f t="shared" si="0"/>
        <v>1</v>
      </c>
    </row>
    <row r="30" spans="1:7" x14ac:dyDescent="0.25">
      <c r="A30" s="24" t="s">
        <v>54</v>
      </c>
      <c r="B30" s="24" t="s">
        <v>159</v>
      </c>
      <c r="C30" s="25" t="s">
        <v>160</v>
      </c>
      <c r="D30" s="27">
        <v>0</v>
      </c>
      <c r="E30" s="27">
        <v>3556868.93</v>
      </c>
      <c r="F30" s="27">
        <v>3556868.93</v>
      </c>
      <c r="G30" s="66">
        <f t="shared" si="0"/>
        <v>1</v>
      </c>
    </row>
    <row r="31" spans="1:7" x14ac:dyDescent="0.25">
      <c r="A31" s="24" t="s">
        <v>54</v>
      </c>
      <c r="B31" s="24" t="s">
        <v>140</v>
      </c>
      <c r="C31" s="25" t="s">
        <v>141</v>
      </c>
      <c r="D31" s="27">
        <v>92180000</v>
      </c>
      <c r="E31" s="27">
        <v>88930000</v>
      </c>
      <c r="F31" s="27">
        <v>69900752.310000002</v>
      </c>
      <c r="G31" s="66">
        <f t="shared" si="0"/>
        <v>0.78601992927021258</v>
      </c>
    </row>
    <row r="32" spans="1:7" x14ac:dyDescent="0.25">
      <c r="A32" s="24" t="s">
        <v>54</v>
      </c>
      <c r="B32" s="24" t="s">
        <v>161</v>
      </c>
      <c r="C32" s="25" t="s">
        <v>162</v>
      </c>
      <c r="D32" s="27">
        <v>0</v>
      </c>
      <c r="E32" s="27">
        <v>805431.82</v>
      </c>
      <c r="F32" s="27">
        <v>805431.82</v>
      </c>
      <c r="G32" s="66">
        <f t="shared" si="0"/>
        <v>1</v>
      </c>
    </row>
    <row r="33" spans="1:7" x14ac:dyDescent="0.25">
      <c r="A33" s="18" t="s">
        <v>163</v>
      </c>
      <c r="B33" s="18" t="s">
        <v>4</v>
      </c>
      <c r="C33" s="19" t="s">
        <v>164</v>
      </c>
      <c r="D33" s="21">
        <v>796000</v>
      </c>
      <c r="E33" s="21">
        <v>796000</v>
      </c>
      <c r="F33" s="21">
        <v>796000</v>
      </c>
      <c r="G33" s="57">
        <f t="shared" si="0"/>
        <v>1</v>
      </c>
    </row>
    <row r="34" spans="1:7" x14ac:dyDescent="0.25">
      <c r="A34" s="24" t="s">
        <v>163</v>
      </c>
      <c r="B34" s="24" t="s">
        <v>157</v>
      </c>
      <c r="C34" s="25" t="s">
        <v>158</v>
      </c>
      <c r="D34" s="27">
        <v>796000</v>
      </c>
      <c r="E34" s="27">
        <v>796000</v>
      </c>
      <c r="F34" s="27">
        <v>796000</v>
      </c>
      <c r="G34" s="66">
        <f t="shared" si="0"/>
        <v>1</v>
      </c>
    </row>
    <row r="35" spans="1:7" x14ac:dyDescent="0.25">
      <c r="A35" s="18" t="s">
        <v>58</v>
      </c>
      <c r="B35" s="18" t="s">
        <v>4</v>
      </c>
      <c r="C35" s="19" t="s">
        <v>59</v>
      </c>
      <c r="D35" s="21">
        <v>2509500</v>
      </c>
      <c r="E35" s="21">
        <v>2579500</v>
      </c>
      <c r="F35" s="21">
        <v>1630100.43</v>
      </c>
      <c r="G35" s="57">
        <f t="shared" si="0"/>
        <v>0.63194434192672999</v>
      </c>
    </row>
    <row r="36" spans="1:7" ht="24.75" x14ac:dyDescent="0.25">
      <c r="A36" s="24" t="s">
        <v>58</v>
      </c>
      <c r="B36" s="24" t="s">
        <v>165</v>
      </c>
      <c r="C36" s="25" t="s">
        <v>166</v>
      </c>
      <c r="D36" s="27">
        <v>1310000</v>
      </c>
      <c r="E36" s="27">
        <v>1310000</v>
      </c>
      <c r="F36" s="27">
        <v>827417</v>
      </c>
      <c r="G36" s="66">
        <f t="shared" si="0"/>
        <v>0.63161603053435111</v>
      </c>
    </row>
    <row r="37" spans="1:7" x14ac:dyDescent="0.25">
      <c r="A37" s="24" t="s">
        <v>58</v>
      </c>
      <c r="B37" s="24" t="s">
        <v>167</v>
      </c>
      <c r="C37" s="25" t="s">
        <v>168</v>
      </c>
      <c r="D37" s="27">
        <v>65000</v>
      </c>
      <c r="E37" s="27">
        <v>65000</v>
      </c>
      <c r="F37" s="27">
        <v>33930</v>
      </c>
      <c r="G37" s="66">
        <f t="shared" si="0"/>
        <v>0.52200000000000002</v>
      </c>
    </row>
    <row r="38" spans="1:7" ht="24.75" x14ac:dyDescent="0.25">
      <c r="A38" s="24" t="s">
        <v>58</v>
      </c>
      <c r="B38" s="24" t="s">
        <v>169</v>
      </c>
      <c r="C38" s="25" t="s">
        <v>170</v>
      </c>
      <c r="D38" s="27">
        <v>327500</v>
      </c>
      <c r="E38" s="27">
        <v>327500</v>
      </c>
      <c r="F38" s="27">
        <v>203893</v>
      </c>
      <c r="G38" s="66">
        <f t="shared" si="0"/>
        <v>0.62257404580152675</v>
      </c>
    </row>
    <row r="39" spans="1:7" x14ac:dyDescent="0.25">
      <c r="A39" s="33" t="s">
        <v>58</v>
      </c>
      <c r="B39" s="33" t="s">
        <v>171</v>
      </c>
      <c r="C39" s="34" t="s">
        <v>172</v>
      </c>
      <c r="D39" s="36">
        <v>118000</v>
      </c>
      <c r="E39" s="36">
        <v>118000</v>
      </c>
      <c r="F39" s="36">
        <v>73998</v>
      </c>
      <c r="G39" s="66">
        <f t="shared" si="0"/>
        <v>0.62710169491525425</v>
      </c>
    </row>
    <row r="40" spans="1:7" x14ac:dyDescent="0.25">
      <c r="A40" s="33" t="s">
        <v>58</v>
      </c>
      <c r="B40" s="33" t="s">
        <v>173</v>
      </c>
      <c r="C40" s="34" t="s">
        <v>174</v>
      </c>
      <c r="D40" s="36">
        <v>5000</v>
      </c>
      <c r="E40" s="36">
        <v>5000</v>
      </c>
      <c r="F40" s="36">
        <v>1910</v>
      </c>
      <c r="G40" s="66">
        <f t="shared" si="0"/>
        <v>0.38200000000000001</v>
      </c>
    </row>
    <row r="41" spans="1:7" x14ac:dyDescent="0.25">
      <c r="A41" s="24" t="s">
        <v>58</v>
      </c>
      <c r="B41" s="24" t="s">
        <v>175</v>
      </c>
      <c r="C41" s="25" t="s">
        <v>176</v>
      </c>
      <c r="D41" s="27">
        <v>190000</v>
      </c>
      <c r="E41" s="27">
        <v>190000</v>
      </c>
      <c r="F41" s="27">
        <v>105223.6</v>
      </c>
      <c r="G41" s="66">
        <f t="shared" si="0"/>
        <v>0.55380842105263162</v>
      </c>
    </row>
    <row r="42" spans="1:7" x14ac:dyDescent="0.25">
      <c r="A42" s="24" t="s">
        <v>58</v>
      </c>
      <c r="B42" s="24" t="s">
        <v>177</v>
      </c>
      <c r="C42" s="25" t="s">
        <v>178</v>
      </c>
      <c r="D42" s="27">
        <v>20000</v>
      </c>
      <c r="E42" s="27">
        <v>20000</v>
      </c>
      <c r="F42" s="27">
        <v>18828</v>
      </c>
      <c r="G42" s="66">
        <f t="shared" si="0"/>
        <v>0.94140000000000001</v>
      </c>
    </row>
    <row r="43" spans="1:7" x14ac:dyDescent="0.25">
      <c r="A43" s="24" t="s">
        <v>58</v>
      </c>
      <c r="B43" s="24" t="s">
        <v>149</v>
      </c>
      <c r="C43" s="25" t="s">
        <v>150</v>
      </c>
      <c r="D43" s="27">
        <v>45000</v>
      </c>
      <c r="E43" s="27">
        <v>115000</v>
      </c>
      <c r="F43" s="27">
        <v>109928.9</v>
      </c>
      <c r="G43" s="66">
        <f t="shared" si="0"/>
        <v>0.95590347826086952</v>
      </c>
    </row>
    <row r="44" spans="1:7" x14ac:dyDescent="0.25">
      <c r="A44" s="24" t="s">
        <v>58</v>
      </c>
      <c r="B44" s="24" t="s">
        <v>179</v>
      </c>
      <c r="C44" s="25" t="s">
        <v>180</v>
      </c>
      <c r="D44" s="27">
        <v>4000</v>
      </c>
      <c r="E44" s="27">
        <v>4000</v>
      </c>
      <c r="F44" s="27">
        <v>1140</v>
      </c>
      <c r="G44" s="66">
        <f t="shared" si="0"/>
        <v>0.28499999999999998</v>
      </c>
    </row>
    <row r="45" spans="1:7" x14ac:dyDescent="0.25">
      <c r="A45" s="33" t="s">
        <v>58</v>
      </c>
      <c r="B45" s="33" t="s">
        <v>181</v>
      </c>
      <c r="C45" s="34" t="s">
        <v>182</v>
      </c>
      <c r="D45" s="36">
        <v>200000</v>
      </c>
      <c r="E45" s="36">
        <v>200000</v>
      </c>
      <c r="F45" s="36">
        <v>159289.99</v>
      </c>
      <c r="G45" s="66">
        <f t="shared" si="0"/>
        <v>0.79644994999999996</v>
      </c>
    </row>
    <row r="46" spans="1:7" x14ac:dyDescent="0.25">
      <c r="A46" s="33" t="s">
        <v>58</v>
      </c>
      <c r="B46" s="33" t="s">
        <v>136</v>
      </c>
      <c r="C46" s="34" t="s">
        <v>137</v>
      </c>
      <c r="D46" s="36">
        <v>60000</v>
      </c>
      <c r="E46" s="36">
        <v>60000</v>
      </c>
      <c r="F46" s="36">
        <v>24954</v>
      </c>
      <c r="G46" s="66">
        <f t="shared" si="0"/>
        <v>0.41589999999999999</v>
      </c>
    </row>
    <row r="47" spans="1:7" x14ac:dyDescent="0.25">
      <c r="A47" s="24" t="s">
        <v>58</v>
      </c>
      <c r="B47" s="24" t="s">
        <v>183</v>
      </c>
      <c r="C47" s="25" t="s">
        <v>184</v>
      </c>
      <c r="D47" s="27">
        <v>10000</v>
      </c>
      <c r="E47" s="27">
        <v>10000</v>
      </c>
      <c r="F47" s="27">
        <v>7845</v>
      </c>
      <c r="G47" s="66">
        <f t="shared" si="0"/>
        <v>0.78449999999999998</v>
      </c>
    </row>
    <row r="48" spans="1:7" x14ac:dyDescent="0.25">
      <c r="A48" s="24" t="s">
        <v>58</v>
      </c>
      <c r="B48" s="24" t="s">
        <v>185</v>
      </c>
      <c r="C48" s="25" t="s">
        <v>186</v>
      </c>
      <c r="D48" s="27">
        <v>15000</v>
      </c>
      <c r="E48" s="27">
        <v>15000</v>
      </c>
      <c r="F48" s="27">
        <v>1100</v>
      </c>
      <c r="G48" s="66">
        <f t="shared" si="0"/>
        <v>7.3333333333333334E-2</v>
      </c>
    </row>
    <row r="49" spans="1:7" x14ac:dyDescent="0.25">
      <c r="A49" s="24" t="s">
        <v>58</v>
      </c>
      <c r="B49" s="24" t="s">
        <v>153</v>
      </c>
      <c r="C49" s="25" t="s">
        <v>154</v>
      </c>
      <c r="D49" s="27">
        <v>95000</v>
      </c>
      <c r="E49" s="27">
        <v>95000</v>
      </c>
      <c r="F49" s="27">
        <v>55044.94</v>
      </c>
      <c r="G49" s="66">
        <f t="shared" si="0"/>
        <v>0.57942042105263158</v>
      </c>
    </row>
    <row r="50" spans="1:7" x14ac:dyDescent="0.25">
      <c r="A50" s="24" t="s">
        <v>58</v>
      </c>
      <c r="B50" s="24" t="s">
        <v>138</v>
      </c>
      <c r="C50" s="25" t="s">
        <v>139</v>
      </c>
      <c r="D50" s="27">
        <v>35000</v>
      </c>
      <c r="E50" s="27">
        <v>35000</v>
      </c>
      <c r="F50" s="27">
        <v>0</v>
      </c>
      <c r="G50" s="66">
        <f t="shared" si="0"/>
        <v>0</v>
      </c>
    </row>
    <row r="51" spans="1:7" x14ac:dyDescent="0.25">
      <c r="A51" s="33" t="s">
        <v>58</v>
      </c>
      <c r="B51" s="33" t="s">
        <v>187</v>
      </c>
      <c r="C51" s="34" t="s">
        <v>188</v>
      </c>
      <c r="D51" s="36">
        <v>2000</v>
      </c>
      <c r="E51" s="36">
        <v>2000</v>
      </c>
      <c r="F51" s="36">
        <v>80</v>
      </c>
      <c r="G51" s="66">
        <f t="shared" si="0"/>
        <v>0.04</v>
      </c>
    </row>
    <row r="52" spans="1:7" x14ac:dyDescent="0.25">
      <c r="A52" s="33" t="s">
        <v>58</v>
      </c>
      <c r="B52" s="33" t="s">
        <v>189</v>
      </c>
      <c r="C52" s="34" t="s">
        <v>190</v>
      </c>
      <c r="D52" s="36">
        <v>8000</v>
      </c>
      <c r="E52" s="36">
        <v>8000</v>
      </c>
      <c r="F52" s="36">
        <v>3518</v>
      </c>
      <c r="G52" s="66">
        <f t="shared" si="0"/>
        <v>0.43974999999999997</v>
      </c>
    </row>
    <row r="53" spans="1:7" x14ac:dyDescent="0.25">
      <c r="A53" s="24" t="s">
        <v>58</v>
      </c>
      <c r="B53" s="24" t="s">
        <v>191</v>
      </c>
      <c r="C53" s="25" t="s">
        <v>192</v>
      </c>
      <c r="D53" s="27">
        <v>0</v>
      </c>
      <c r="E53" s="27">
        <v>0</v>
      </c>
      <c r="F53" s="27">
        <v>2000</v>
      </c>
      <c r="G53" s="66">
        <v>0</v>
      </c>
    </row>
    <row r="54" spans="1:7" x14ac:dyDescent="0.25">
      <c r="A54" s="18" t="s">
        <v>193</v>
      </c>
      <c r="B54" s="18" t="s">
        <v>4</v>
      </c>
      <c r="C54" s="19" t="s">
        <v>194</v>
      </c>
      <c r="D54" s="21">
        <v>121000</v>
      </c>
      <c r="E54" s="21">
        <v>121000</v>
      </c>
      <c r="F54" s="21">
        <v>87101</v>
      </c>
      <c r="G54" s="57">
        <f t="shared" si="0"/>
        <v>0.71984297520661156</v>
      </c>
    </row>
    <row r="55" spans="1:7" x14ac:dyDescent="0.25">
      <c r="A55" s="24" t="s">
        <v>193</v>
      </c>
      <c r="B55" s="24" t="s">
        <v>167</v>
      </c>
      <c r="C55" s="25" t="s">
        <v>168</v>
      </c>
      <c r="D55" s="27">
        <v>80000</v>
      </c>
      <c r="E55" s="27">
        <v>80000</v>
      </c>
      <c r="F55" s="27">
        <v>65000</v>
      </c>
      <c r="G55" s="66">
        <f t="shared" si="0"/>
        <v>0.8125</v>
      </c>
    </row>
    <row r="56" spans="1:7" ht="24.75" x14ac:dyDescent="0.25">
      <c r="A56" s="24" t="s">
        <v>193</v>
      </c>
      <c r="B56" s="24" t="s">
        <v>169</v>
      </c>
      <c r="C56" s="25" t="s">
        <v>170</v>
      </c>
      <c r="D56" s="27">
        <v>20000</v>
      </c>
      <c r="E56" s="27">
        <v>20000</v>
      </c>
      <c r="F56" s="27">
        <v>16120</v>
      </c>
      <c r="G56" s="66">
        <f t="shared" si="0"/>
        <v>0.80600000000000005</v>
      </c>
    </row>
    <row r="57" spans="1:7" x14ac:dyDescent="0.25">
      <c r="A57" s="24" t="s">
        <v>193</v>
      </c>
      <c r="B57" s="24" t="s">
        <v>171</v>
      </c>
      <c r="C57" s="25" t="s">
        <v>172</v>
      </c>
      <c r="D57" s="27">
        <v>8000</v>
      </c>
      <c r="E57" s="27">
        <v>8000</v>
      </c>
      <c r="F57" s="27">
        <v>5850</v>
      </c>
      <c r="G57" s="66">
        <f t="shared" si="0"/>
        <v>0.73124999999999996</v>
      </c>
    </row>
    <row r="58" spans="1:7" x14ac:dyDescent="0.25">
      <c r="A58" s="33" t="s">
        <v>193</v>
      </c>
      <c r="B58" s="33" t="s">
        <v>149</v>
      </c>
      <c r="C58" s="34" t="s">
        <v>150</v>
      </c>
      <c r="D58" s="36">
        <v>8000</v>
      </c>
      <c r="E58" s="36">
        <v>8000</v>
      </c>
      <c r="F58" s="36">
        <v>131</v>
      </c>
      <c r="G58" s="66">
        <f t="shared" si="0"/>
        <v>1.6375000000000001E-2</v>
      </c>
    </row>
    <row r="59" spans="1:7" x14ac:dyDescent="0.25">
      <c r="A59" s="33" t="s">
        <v>193</v>
      </c>
      <c r="B59" s="33" t="s">
        <v>153</v>
      </c>
      <c r="C59" s="34" t="s">
        <v>154</v>
      </c>
      <c r="D59" s="36">
        <v>5000</v>
      </c>
      <c r="E59" s="36">
        <v>5000</v>
      </c>
      <c r="F59" s="36">
        <v>0</v>
      </c>
      <c r="G59" s="66">
        <f t="shared" si="0"/>
        <v>0</v>
      </c>
    </row>
    <row r="60" spans="1:7" x14ac:dyDescent="0.25">
      <c r="A60" s="18" t="s">
        <v>62</v>
      </c>
      <c r="B60" s="18" t="s">
        <v>4</v>
      </c>
      <c r="C60" s="19" t="s">
        <v>63</v>
      </c>
      <c r="D60" s="21">
        <v>251800</v>
      </c>
      <c r="E60" s="21">
        <v>251800</v>
      </c>
      <c r="F60" s="21">
        <v>104935</v>
      </c>
      <c r="G60" s="57">
        <f t="shared" si="0"/>
        <v>0.41673947577442416</v>
      </c>
    </row>
    <row r="61" spans="1:7" x14ac:dyDescent="0.25">
      <c r="A61" s="24" t="s">
        <v>62</v>
      </c>
      <c r="B61" s="24" t="s">
        <v>167</v>
      </c>
      <c r="C61" s="25" t="s">
        <v>168</v>
      </c>
      <c r="D61" s="27">
        <v>75000</v>
      </c>
      <c r="E61" s="27">
        <v>75000</v>
      </c>
      <c r="F61" s="27">
        <v>48314</v>
      </c>
      <c r="G61" s="66">
        <f t="shared" si="0"/>
        <v>0.64418666666666669</v>
      </c>
    </row>
    <row r="62" spans="1:7" x14ac:dyDescent="0.25">
      <c r="A62" s="24" t="s">
        <v>62</v>
      </c>
      <c r="B62" s="24" t="s">
        <v>177</v>
      </c>
      <c r="C62" s="25" t="s">
        <v>178</v>
      </c>
      <c r="D62" s="27">
        <v>26800</v>
      </c>
      <c r="E62" s="27">
        <v>26800</v>
      </c>
      <c r="F62" s="27">
        <v>0</v>
      </c>
      <c r="G62" s="66">
        <f t="shared" si="0"/>
        <v>0</v>
      </c>
    </row>
    <row r="63" spans="1:7" x14ac:dyDescent="0.25">
      <c r="A63" s="24" t="s">
        <v>62</v>
      </c>
      <c r="B63" s="24" t="s">
        <v>153</v>
      </c>
      <c r="C63" s="25" t="s">
        <v>154</v>
      </c>
      <c r="D63" s="27">
        <v>40000</v>
      </c>
      <c r="E63" s="27">
        <v>40000</v>
      </c>
      <c r="F63" s="27">
        <v>6648</v>
      </c>
      <c r="G63" s="66">
        <f t="shared" si="0"/>
        <v>0.16619999999999999</v>
      </c>
    </row>
    <row r="64" spans="1:7" x14ac:dyDescent="0.25">
      <c r="A64" s="33" t="s">
        <v>62</v>
      </c>
      <c r="B64" s="33" t="s">
        <v>138</v>
      </c>
      <c r="C64" s="34" t="s">
        <v>139</v>
      </c>
      <c r="D64" s="36">
        <v>110000</v>
      </c>
      <c r="E64" s="36">
        <v>110000</v>
      </c>
      <c r="F64" s="36">
        <v>49973</v>
      </c>
      <c r="G64" s="66">
        <f t="shared" si="0"/>
        <v>0.45429999999999998</v>
      </c>
    </row>
    <row r="65" spans="1:7" x14ac:dyDescent="0.25">
      <c r="A65" s="18" t="s">
        <v>66</v>
      </c>
      <c r="B65" s="18" t="s">
        <v>4</v>
      </c>
      <c r="C65" s="19" t="s">
        <v>67</v>
      </c>
      <c r="D65" s="21">
        <v>505000</v>
      </c>
      <c r="E65" s="21">
        <v>505000</v>
      </c>
      <c r="F65" s="21">
        <v>294615</v>
      </c>
      <c r="G65" s="57">
        <f t="shared" si="0"/>
        <v>0.58339603960396036</v>
      </c>
    </row>
    <row r="66" spans="1:7" x14ac:dyDescent="0.25">
      <c r="A66" s="33" t="s">
        <v>66</v>
      </c>
      <c r="B66" s="24" t="s">
        <v>167</v>
      </c>
      <c r="C66" s="25" t="s">
        <v>168</v>
      </c>
      <c r="D66" s="27">
        <v>85000</v>
      </c>
      <c r="E66" s="27">
        <v>85000</v>
      </c>
      <c r="F66" s="27">
        <v>51800</v>
      </c>
      <c r="G66" s="66">
        <f t="shared" si="0"/>
        <v>0.60941176470588232</v>
      </c>
    </row>
    <row r="67" spans="1:7" x14ac:dyDescent="0.25">
      <c r="A67" s="33" t="s">
        <v>66</v>
      </c>
      <c r="B67" s="24" t="s">
        <v>153</v>
      </c>
      <c r="C67" s="25" t="s">
        <v>154</v>
      </c>
      <c r="D67" s="27">
        <v>420000</v>
      </c>
      <c r="E67" s="27">
        <v>420000</v>
      </c>
      <c r="F67" s="27">
        <v>242815</v>
      </c>
      <c r="G67" s="66">
        <f t="shared" ref="G67:G128" si="1">F67/E67</f>
        <v>0.57813095238095236</v>
      </c>
    </row>
    <row r="68" spans="1:7" x14ac:dyDescent="0.25">
      <c r="A68" s="18" t="s">
        <v>68</v>
      </c>
      <c r="B68" s="18" t="s">
        <v>4</v>
      </c>
      <c r="C68" s="19" t="s">
        <v>69</v>
      </c>
      <c r="D68" s="21">
        <v>2070000</v>
      </c>
      <c r="E68" s="21">
        <v>2070000</v>
      </c>
      <c r="F68" s="21">
        <v>1911000</v>
      </c>
      <c r="G68" s="57">
        <f t="shared" si="1"/>
        <v>0.92318840579710149</v>
      </c>
    </row>
    <row r="69" spans="1:7" x14ac:dyDescent="0.25">
      <c r="A69" s="24" t="s">
        <v>68</v>
      </c>
      <c r="B69" s="24" t="s">
        <v>195</v>
      </c>
      <c r="C69" s="25" t="s">
        <v>196</v>
      </c>
      <c r="D69" s="27">
        <v>2070000</v>
      </c>
      <c r="E69" s="27">
        <v>2070000</v>
      </c>
      <c r="F69" s="27">
        <v>1911000</v>
      </c>
      <c r="G69" s="66">
        <f t="shared" si="1"/>
        <v>0.92318840579710149</v>
      </c>
    </row>
    <row r="70" spans="1:7" x14ac:dyDescent="0.25">
      <c r="A70" s="18" t="s">
        <v>72</v>
      </c>
      <c r="B70" s="18" t="s">
        <v>4</v>
      </c>
      <c r="C70" s="19" t="s">
        <v>73</v>
      </c>
      <c r="D70" s="21">
        <v>854000</v>
      </c>
      <c r="E70" s="21">
        <v>854000</v>
      </c>
      <c r="F70" s="21">
        <v>388448.4</v>
      </c>
      <c r="G70" s="57">
        <f t="shared" si="1"/>
        <v>0.45485761124121782</v>
      </c>
    </row>
    <row r="71" spans="1:7" x14ac:dyDescent="0.25">
      <c r="A71" s="24" t="s">
        <v>72</v>
      </c>
      <c r="B71" s="24" t="s">
        <v>167</v>
      </c>
      <c r="C71" s="25" t="s">
        <v>168</v>
      </c>
      <c r="D71" s="27">
        <v>0</v>
      </c>
      <c r="E71" s="27">
        <v>0</v>
      </c>
      <c r="F71" s="27">
        <v>68866</v>
      </c>
      <c r="G71" s="66">
        <v>0</v>
      </c>
    </row>
    <row r="72" spans="1:7" x14ac:dyDescent="0.25">
      <c r="A72" s="24" t="s">
        <v>72</v>
      </c>
      <c r="B72" s="24" t="s">
        <v>171</v>
      </c>
      <c r="C72" s="25" t="s">
        <v>172</v>
      </c>
      <c r="D72" s="27">
        <v>0</v>
      </c>
      <c r="E72" s="27">
        <v>0</v>
      </c>
      <c r="F72" s="27">
        <v>1418</v>
      </c>
      <c r="G72" s="66">
        <v>0</v>
      </c>
    </row>
    <row r="73" spans="1:7" x14ac:dyDescent="0.25">
      <c r="A73" s="24" t="s">
        <v>72</v>
      </c>
      <c r="B73" s="24" t="s">
        <v>149</v>
      </c>
      <c r="C73" s="25" t="s">
        <v>150</v>
      </c>
      <c r="D73" s="27">
        <v>0</v>
      </c>
      <c r="E73" s="27">
        <v>0</v>
      </c>
      <c r="F73" s="27">
        <v>28346</v>
      </c>
      <c r="G73" s="66">
        <v>0</v>
      </c>
    </row>
    <row r="74" spans="1:7" x14ac:dyDescent="0.25">
      <c r="A74" s="33" t="s">
        <v>72</v>
      </c>
      <c r="B74" s="33" t="s">
        <v>153</v>
      </c>
      <c r="C74" s="34" t="s">
        <v>154</v>
      </c>
      <c r="D74" s="36">
        <v>520000</v>
      </c>
      <c r="E74" s="36">
        <v>520000</v>
      </c>
      <c r="F74" s="36">
        <v>109913.08</v>
      </c>
      <c r="G74" s="66">
        <f t="shared" si="1"/>
        <v>0.21137130769230769</v>
      </c>
    </row>
    <row r="75" spans="1:7" x14ac:dyDescent="0.25">
      <c r="A75" s="24" t="s">
        <v>72</v>
      </c>
      <c r="B75" s="24" t="s">
        <v>189</v>
      </c>
      <c r="C75" s="25" t="s">
        <v>190</v>
      </c>
      <c r="D75" s="27">
        <v>50000</v>
      </c>
      <c r="E75" s="27">
        <v>50000</v>
      </c>
      <c r="F75" s="27">
        <v>18535.32</v>
      </c>
      <c r="G75" s="66">
        <f t="shared" si="1"/>
        <v>0.37070639999999999</v>
      </c>
    </row>
    <row r="76" spans="1:7" x14ac:dyDescent="0.25">
      <c r="A76" s="24" t="s">
        <v>72</v>
      </c>
      <c r="B76" s="24" t="s">
        <v>197</v>
      </c>
      <c r="C76" s="25" t="s">
        <v>198</v>
      </c>
      <c r="D76" s="27">
        <v>154000</v>
      </c>
      <c r="E76" s="27">
        <v>154000</v>
      </c>
      <c r="F76" s="27">
        <v>95691</v>
      </c>
      <c r="G76" s="66">
        <f t="shared" si="1"/>
        <v>0.62137012987012985</v>
      </c>
    </row>
    <row r="77" spans="1:7" x14ac:dyDescent="0.25">
      <c r="A77" s="24" t="s">
        <v>72</v>
      </c>
      <c r="B77" s="24" t="s">
        <v>199</v>
      </c>
      <c r="C77" s="25" t="s">
        <v>200</v>
      </c>
      <c r="D77" s="27">
        <v>50000</v>
      </c>
      <c r="E77" s="27">
        <v>50000</v>
      </c>
      <c r="F77" s="27">
        <v>0</v>
      </c>
      <c r="G77" s="66">
        <f t="shared" si="1"/>
        <v>0</v>
      </c>
    </row>
    <row r="78" spans="1:7" x14ac:dyDescent="0.25">
      <c r="A78" s="24" t="s">
        <v>72</v>
      </c>
      <c r="B78" s="24" t="s">
        <v>201</v>
      </c>
      <c r="C78" s="25" t="s">
        <v>202</v>
      </c>
      <c r="D78" s="27">
        <v>80000</v>
      </c>
      <c r="E78" s="27">
        <v>80000</v>
      </c>
      <c r="F78" s="27">
        <v>65679</v>
      </c>
      <c r="G78" s="66">
        <f t="shared" si="1"/>
        <v>0.82098749999999998</v>
      </c>
    </row>
    <row r="79" spans="1:7" x14ac:dyDescent="0.25">
      <c r="A79" s="18" t="s">
        <v>203</v>
      </c>
      <c r="B79" s="18" t="s">
        <v>4</v>
      </c>
      <c r="C79" s="19" t="s">
        <v>204</v>
      </c>
      <c r="D79" s="21">
        <v>1546000</v>
      </c>
      <c r="E79" s="21">
        <v>1546000</v>
      </c>
      <c r="F79" s="21">
        <v>1100423.32</v>
      </c>
      <c r="G79" s="57">
        <f t="shared" si="1"/>
        <v>0.71178739974126781</v>
      </c>
    </row>
    <row r="80" spans="1:7" x14ac:dyDescent="0.25">
      <c r="A80" s="24" t="s">
        <v>203</v>
      </c>
      <c r="B80" s="24" t="s">
        <v>167</v>
      </c>
      <c r="C80" s="25" t="s">
        <v>168</v>
      </c>
      <c r="D80" s="27">
        <v>280000</v>
      </c>
      <c r="E80" s="27">
        <v>280000</v>
      </c>
      <c r="F80" s="27">
        <v>163445</v>
      </c>
      <c r="G80" s="66">
        <f t="shared" si="1"/>
        <v>0.58373214285714281</v>
      </c>
    </row>
    <row r="81" spans="1:7" ht="24.75" x14ac:dyDescent="0.25">
      <c r="A81" s="24" t="s">
        <v>203</v>
      </c>
      <c r="B81" s="24" t="s">
        <v>169</v>
      </c>
      <c r="C81" s="25" t="s">
        <v>170</v>
      </c>
      <c r="D81" s="27">
        <v>70000</v>
      </c>
      <c r="E81" s="27">
        <v>70000</v>
      </c>
      <c r="F81" s="27">
        <v>37704</v>
      </c>
      <c r="G81" s="66">
        <f t="shared" si="1"/>
        <v>0.53862857142857146</v>
      </c>
    </row>
    <row r="82" spans="1:7" x14ac:dyDescent="0.25">
      <c r="A82" s="24" t="s">
        <v>203</v>
      </c>
      <c r="B82" s="24" t="s">
        <v>171</v>
      </c>
      <c r="C82" s="25" t="s">
        <v>172</v>
      </c>
      <c r="D82" s="27">
        <v>26000</v>
      </c>
      <c r="E82" s="27">
        <v>26000</v>
      </c>
      <c r="F82" s="27">
        <v>13684</v>
      </c>
      <c r="G82" s="66">
        <f t="shared" si="1"/>
        <v>0.52630769230769225</v>
      </c>
    </row>
    <row r="83" spans="1:7" x14ac:dyDescent="0.25">
      <c r="A83" s="33" t="s">
        <v>203</v>
      </c>
      <c r="B83" s="33" t="s">
        <v>177</v>
      </c>
      <c r="C83" s="34" t="s">
        <v>178</v>
      </c>
      <c r="D83" s="36">
        <v>150000</v>
      </c>
      <c r="E83" s="36">
        <v>150000</v>
      </c>
      <c r="F83" s="36">
        <v>16289</v>
      </c>
      <c r="G83" s="66">
        <f t="shared" si="1"/>
        <v>0.10859333333333333</v>
      </c>
    </row>
    <row r="84" spans="1:7" x14ac:dyDescent="0.25">
      <c r="A84" s="24" t="s">
        <v>203</v>
      </c>
      <c r="B84" s="24" t="s">
        <v>149</v>
      </c>
      <c r="C84" s="25" t="s">
        <v>150</v>
      </c>
      <c r="D84" s="27">
        <v>20000</v>
      </c>
      <c r="E84" s="27">
        <v>20000</v>
      </c>
      <c r="F84" s="27">
        <v>6247</v>
      </c>
      <c r="G84" s="66">
        <f t="shared" si="1"/>
        <v>0.31235000000000002</v>
      </c>
    </row>
    <row r="85" spans="1:7" x14ac:dyDescent="0.25">
      <c r="A85" s="33" t="s">
        <v>203</v>
      </c>
      <c r="B85" s="33" t="s">
        <v>153</v>
      </c>
      <c r="C85" s="34" t="s">
        <v>154</v>
      </c>
      <c r="D85" s="36">
        <v>60000</v>
      </c>
      <c r="E85" s="36">
        <v>60000</v>
      </c>
      <c r="F85" s="36">
        <v>32884.699999999997</v>
      </c>
      <c r="G85" s="66">
        <f t="shared" si="1"/>
        <v>0.54807833333333333</v>
      </c>
    </row>
    <row r="86" spans="1:7" x14ac:dyDescent="0.25">
      <c r="A86" s="24" t="s">
        <v>203</v>
      </c>
      <c r="B86" s="24" t="s">
        <v>138</v>
      </c>
      <c r="C86" s="25" t="s">
        <v>139</v>
      </c>
      <c r="D86" s="27">
        <v>50000</v>
      </c>
      <c r="E86" s="27">
        <v>50000</v>
      </c>
      <c r="F86" s="27">
        <v>198440</v>
      </c>
      <c r="G86" s="66">
        <f t="shared" si="1"/>
        <v>3.9687999999999999</v>
      </c>
    </row>
    <row r="87" spans="1:7" x14ac:dyDescent="0.25">
      <c r="A87" s="33" t="s">
        <v>203</v>
      </c>
      <c r="B87" s="33" t="s">
        <v>140</v>
      </c>
      <c r="C87" s="34" t="s">
        <v>141</v>
      </c>
      <c r="D87" s="36">
        <v>890000</v>
      </c>
      <c r="E87" s="36">
        <v>890000</v>
      </c>
      <c r="F87" s="36">
        <v>631729.62</v>
      </c>
      <c r="G87" s="66">
        <f t="shared" si="1"/>
        <v>0.70980856179775276</v>
      </c>
    </row>
    <row r="88" spans="1:7" x14ac:dyDescent="0.25">
      <c r="A88" s="18" t="s">
        <v>205</v>
      </c>
      <c r="B88" s="18" t="s">
        <v>4</v>
      </c>
      <c r="C88" s="19" t="s">
        <v>206</v>
      </c>
      <c r="D88" s="21">
        <v>94000</v>
      </c>
      <c r="E88" s="21">
        <v>94000</v>
      </c>
      <c r="F88" s="21">
        <v>28900.5</v>
      </c>
      <c r="G88" s="57">
        <f t="shared" si="1"/>
        <v>0.30745212765957447</v>
      </c>
    </row>
    <row r="89" spans="1:7" x14ac:dyDescent="0.25">
      <c r="A89" s="24" t="s">
        <v>205</v>
      </c>
      <c r="B89" s="24" t="s">
        <v>167</v>
      </c>
      <c r="C89" s="25" t="s">
        <v>168</v>
      </c>
      <c r="D89" s="27">
        <v>45000</v>
      </c>
      <c r="E89" s="27">
        <v>45000</v>
      </c>
      <c r="F89" s="27">
        <v>24000</v>
      </c>
      <c r="G89" s="66">
        <f t="shared" si="1"/>
        <v>0.53333333333333333</v>
      </c>
    </row>
    <row r="90" spans="1:7" x14ac:dyDescent="0.25">
      <c r="A90" s="24" t="s">
        <v>205</v>
      </c>
      <c r="B90" s="24" t="s">
        <v>175</v>
      </c>
      <c r="C90" s="25" t="s">
        <v>176</v>
      </c>
      <c r="D90" s="27">
        <v>4000</v>
      </c>
      <c r="E90" s="27">
        <v>4000</v>
      </c>
      <c r="F90" s="27">
        <v>0</v>
      </c>
      <c r="G90" s="66">
        <f t="shared" si="1"/>
        <v>0</v>
      </c>
    </row>
    <row r="91" spans="1:7" x14ac:dyDescent="0.25">
      <c r="A91" s="24" t="s">
        <v>205</v>
      </c>
      <c r="B91" s="24" t="s">
        <v>149</v>
      </c>
      <c r="C91" s="25" t="s">
        <v>150</v>
      </c>
      <c r="D91" s="27">
        <v>6000</v>
      </c>
      <c r="E91" s="27">
        <v>6000</v>
      </c>
      <c r="F91" s="27">
        <v>0</v>
      </c>
      <c r="G91" s="66">
        <f t="shared" si="1"/>
        <v>0</v>
      </c>
    </row>
    <row r="92" spans="1:7" x14ac:dyDescent="0.25">
      <c r="A92" s="33" t="s">
        <v>205</v>
      </c>
      <c r="B92" s="33" t="s">
        <v>153</v>
      </c>
      <c r="C92" s="34" t="s">
        <v>154</v>
      </c>
      <c r="D92" s="36">
        <v>39000</v>
      </c>
      <c r="E92" s="36">
        <v>39000</v>
      </c>
      <c r="F92" s="36">
        <v>4900.5</v>
      </c>
      <c r="G92" s="66">
        <f t="shared" si="1"/>
        <v>0.12565384615384614</v>
      </c>
    </row>
    <row r="93" spans="1:7" x14ac:dyDescent="0.25">
      <c r="A93" s="18" t="s">
        <v>74</v>
      </c>
      <c r="B93" s="18" t="s">
        <v>4</v>
      </c>
      <c r="C93" s="19" t="s">
        <v>75</v>
      </c>
      <c r="D93" s="21">
        <v>4362000</v>
      </c>
      <c r="E93" s="21">
        <v>5647138</v>
      </c>
      <c r="F93" s="21">
        <v>4692783.8499999996</v>
      </c>
      <c r="G93" s="57">
        <f t="shared" si="1"/>
        <v>0.8310021554281124</v>
      </c>
    </row>
    <row r="94" spans="1:7" ht="24.75" x14ac:dyDescent="0.25">
      <c r="A94" s="24" t="s">
        <v>74</v>
      </c>
      <c r="B94" s="24" t="s">
        <v>165</v>
      </c>
      <c r="C94" s="25" t="s">
        <v>166</v>
      </c>
      <c r="D94" s="27">
        <v>180000</v>
      </c>
      <c r="E94" s="27">
        <v>180000</v>
      </c>
      <c r="F94" s="27">
        <v>122038</v>
      </c>
      <c r="G94" s="66">
        <f t="shared" si="1"/>
        <v>0.67798888888888886</v>
      </c>
    </row>
    <row r="95" spans="1:7" x14ac:dyDescent="0.25">
      <c r="A95" s="24" t="s">
        <v>74</v>
      </c>
      <c r="B95" s="24" t="s">
        <v>167</v>
      </c>
      <c r="C95" s="25" t="s">
        <v>168</v>
      </c>
      <c r="D95" s="27">
        <v>10000</v>
      </c>
      <c r="E95" s="27">
        <v>10000</v>
      </c>
      <c r="F95" s="27">
        <v>361</v>
      </c>
      <c r="G95" s="66">
        <f t="shared" si="1"/>
        <v>3.61E-2</v>
      </c>
    </row>
    <row r="96" spans="1:7" ht="24.75" x14ac:dyDescent="0.25">
      <c r="A96" s="24" t="s">
        <v>74</v>
      </c>
      <c r="B96" s="24" t="s">
        <v>169</v>
      </c>
      <c r="C96" s="25" t="s">
        <v>170</v>
      </c>
      <c r="D96" s="27">
        <v>45000</v>
      </c>
      <c r="E96" s="27">
        <v>45000</v>
      </c>
      <c r="F96" s="27">
        <v>26677</v>
      </c>
      <c r="G96" s="66">
        <f t="shared" si="1"/>
        <v>0.59282222222222225</v>
      </c>
    </row>
    <row r="97" spans="1:7" x14ac:dyDescent="0.25">
      <c r="A97" s="33" t="s">
        <v>74</v>
      </c>
      <c r="B97" s="33" t="s">
        <v>171</v>
      </c>
      <c r="C97" s="34" t="s">
        <v>172</v>
      </c>
      <c r="D97" s="36">
        <v>17000</v>
      </c>
      <c r="E97" s="36">
        <v>17000</v>
      </c>
      <c r="F97" s="36">
        <v>9680.5</v>
      </c>
      <c r="G97" s="66">
        <f t="shared" si="1"/>
        <v>0.56944117647058823</v>
      </c>
    </row>
    <row r="98" spans="1:7" x14ac:dyDescent="0.25">
      <c r="A98" s="24" t="s">
        <v>74</v>
      </c>
      <c r="B98" s="24" t="s">
        <v>177</v>
      </c>
      <c r="C98" s="25" t="s">
        <v>178</v>
      </c>
      <c r="D98" s="27">
        <v>15000</v>
      </c>
      <c r="E98" s="27">
        <v>15000</v>
      </c>
      <c r="F98" s="27">
        <v>0</v>
      </c>
      <c r="G98" s="66">
        <f t="shared" si="1"/>
        <v>0</v>
      </c>
    </row>
    <row r="99" spans="1:7" x14ac:dyDescent="0.25">
      <c r="A99" s="33" t="s">
        <v>74</v>
      </c>
      <c r="B99" s="33" t="s">
        <v>149</v>
      </c>
      <c r="C99" s="34" t="s">
        <v>150</v>
      </c>
      <c r="D99" s="36">
        <v>30000</v>
      </c>
      <c r="E99" s="36">
        <v>30000</v>
      </c>
      <c r="F99" s="36">
        <v>11351.42</v>
      </c>
      <c r="G99" s="66">
        <f t="shared" si="1"/>
        <v>0.37838066666666664</v>
      </c>
    </row>
    <row r="100" spans="1:7" x14ac:dyDescent="0.25">
      <c r="A100" s="24" t="s">
        <v>74</v>
      </c>
      <c r="B100" s="24" t="s">
        <v>179</v>
      </c>
      <c r="C100" s="25" t="s">
        <v>180</v>
      </c>
      <c r="D100" s="27">
        <v>250000</v>
      </c>
      <c r="E100" s="27">
        <v>250000</v>
      </c>
      <c r="F100" s="27">
        <v>147231</v>
      </c>
      <c r="G100" s="66">
        <f t="shared" si="1"/>
        <v>0.588924</v>
      </c>
    </row>
    <row r="101" spans="1:7" x14ac:dyDescent="0.25">
      <c r="A101" s="24" t="s">
        <v>74</v>
      </c>
      <c r="B101" s="24" t="s">
        <v>181</v>
      </c>
      <c r="C101" s="25" t="s">
        <v>182</v>
      </c>
      <c r="D101" s="27">
        <v>300000</v>
      </c>
      <c r="E101" s="27">
        <v>300000</v>
      </c>
      <c r="F101" s="27">
        <v>239941.57</v>
      </c>
      <c r="G101" s="66">
        <f t="shared" si="1"/>
        <v>0.79980523333333331</v>
      </c>
    </row>
    <row r="102" spans="1:7" x14ac:dyDescent="0.25">
      <c r="A102" s="33" t="s">
        <v>74</v>
      </c>
      <c r="B102" s="33" t="s">
        <v>136</v>
      </c>
      <c r="C102" s="34" t="s">
        <v>137</v>
      </c>
      <c r="D102" s="36">
        <v>120000</v>
      </c>
      <c r="E102" s="36">
        <v>120000</v>
      </c>
      <c r="F102" s="36">
        <v>59716</v>
      </c>
      <c r="G102" s="66">
        <f t="shared" si="1"/>
        <v>0.49763333333333332</v>
      </c>
    </row>
    <row r="103" spans="1:7" x14ac:dyDescent="0.25">
      <c r="A103" s="24" t="s">
        <v>74</v>
      </c>
      <c r="B103" s="24" t="s">
        <v>153</v>
      </c>
      <c r="C103" s="25" t="s">
        <v>154</v>
      </c>
      <c r="D103" s="27">
        <v>1100000</v>
      </c>
      <c r="E103" s="27">
        <v>1100000</v>
      </c>
      <c r="F103" s="27">
        <v>768844.17</v>
      </c>
      <c r="G103" s="66">
        <f t="shared" si="1"/>
        <v>0.69894924545454551</v>
      </c>
    </row>
    <row r="104" spans="1:7" x14ac:dyDescent="0.25">
      <c r="A104" s="24" t="s">
        <v>74</v>
      </c>
      <c r="B104" s="24" t="s">
        <v>138</v>
      </c>
      <c r="C104" s="25" t="s">
        <v>139</v>
      </c>
      <c r="D104" s="27">
        <v>617000</v>
      </c>
      <c r="E104" s="27">
        <v>1302138</v>
      </c>
      <c r="F104" s="27">
        <v>1441899.33</v>
      </c>
      <c r="G104" s="66">
        <f t="shared" si="1"/>
        <v>1.1073321952051165</v>
      </c>
    </row>
    <row r="105" spans="1:7" x14ac:dyDescent="0.25">
      <c r="A105" s="24" t="s">
        <v>74</v>
      </c>
      <c r="B105" s="24" t="s">
        <v>134</v>
      </c>
      <c r="C105" s="25" t="s">
        <v>135</v>
      </c>
      <c r="D105" s="27">
        <v>0</v>
      </c>
      <c r="E105" s="27">
        <v>0</v>
      </c>
      <c r="F105" s="27">
        <v>225835</v>
      </c>
      <c r="G105" s="66">
        <v>0</v>
      </c>
    </row>
    <row r="106" spans="1:7" x14ac:dyDescent="0.25">
      <c r="A106" s="24" t="s">
        <v>74</v>
      </c>
      <c r="B106" s="24" t="s">
        <v>140</v>
      </c>
      <c r="C106" s="25" t="s">
        <v>141</v>
      </c>
      <c r="D106" s="27">
        <v>1678000</v>
      </c>
      <c r="E106" s="27">
        <v>2278000</v>
      </c>
      <c r="F106" s="27">
        <v>1639208.86</v>
      </c>
      <c r="G106" s="66">
        <f t="shared" si="1"/>
        <v>0.71958246707638285</v>
      </c>
    </row>
    <row r="107" spans="1:7" x14ac:dyDescent="0.25">
      <c r="A107" s="18" t="s">
        <v>76</v>
      </c>
      <c r="B107" s="18" t="s">
        <v>4</v>
      </c>
      <c r="C107" s="19" t="s">
        <v>77</v>
      </c>
      <c r="D107" s="21">
        <v>2104800</v>
      </c>
      <c r="E107" s="21">
        <v>2425800</v>
      </c>
      <c r="F107" s="21">
        <v>1235779.2</v>
      </c>
      <c r="G107" s="57">
        <f t="shared" si="1"/>
        <v>0.50943161019045258</v>
      </c>
    </row>
    <row r="108" spans="1:7" x14ac:dyDescent="0.25">
      <c r="A108" s="24" t="s">
        <v>76</v>
      </c>
      <c r="B108" s="24" t="s">
        <v>167</v>
      </c>
      <c r="C108" s="25" t="s">
        <v>168</v>
      </c>
      <c r="D108" s="27">
        <v>120000</v>
      </c>
      <c r="E108" s="27">
        <v>120000</v>
      </c>
      <c r="F108" s="27">
        <v>80000</v>
      </c>
      <c r="G108" s="66">
        <f t="shared" si="1"/>
        <v>0.66666666666666663</v>
      </c>
    </row>
    <row r="109" spans="1:7" ht="24.75" x14ac:dyDescent="0.25">
      <c r="A109" s="24" t="s">
        <v>76</v>
      </c>
      <c r="B109" s="24" t="s">
        <v>169</v>
      </c>
      <c r="C109" s="25" t="s">
        <v>170</v>
      </c>
      <c r="D109" s="27">
        <v>30000</v>
      </c>
      <c r="E109" s="27">
        <v>30000</v>
      </c>
      <c r="F109" s="27">
        <v>19840</v>
      </c>
      <c r="G109" s="66">
        <f t="shared" si="1"/>
        <v>0.66133333333333333</v>
      </c>
    </row>
    <row r="110" spans="1:7" x14ac:dyDescent="0.25">
      <c r="A110" s="24" t="s">
        <v>76</v>
      </c>
      <c r="B110" s="24" t="s">
        <v>171</v>
      </c>
      <c r="C110" s="25" t="s">
        <v>172</v>
      </c>
      <c r="D110" s="27">
        <v>10800</v>
      </c>
      <c r="E110" s="27">
        <v>10800</v>
      </c>
      <c r="F110" s="27">
        <v>7200</v>
      </c>
      <c r="G110" s="66">
        <f t="shared" si="1"/>
        <v>0.66666666666666663</v>
      </c>
    </row>
    <row r="111" spans="1:7" x14ac:dyDescent="0.25">
      <c r="A111" s="33" t="s">
        <v>76</v>
      </c>
      <c r="B111" s="33" t="s">
        <v>177</v>
      </c>
      <c r="C111" s="34" t="s">
        <v>178</v>
      </c>
      <c r="D111" s="36">
        <v>30000</v>
      </c>
      <c r="E111" s="36">
        <v>30000</v>
      </c>
      <c r="F111" s="36">
        <v>15730</v>
      </c>
      <c r="G111" s="66">
        <f t="shared" si="1"/>
        <v>0.52433333333333332</v>
      </c>
    </row>
    <row r="112" spans="1:7" x14ac:dyDescent="0.25">
      <c r="A112" s="24" t="s">
        <v>76</v>
      </c>
      <c r="B112" s="24" t="s">
        <v>149</v>
      </c>
      <c r="C112" s="25" t="s">
        <v>150</v>
      </c>
      <c r="D112" s="27">
        <v>50000</v>
      </c>
      <c r="E112" s="27">
        <v>50000</v>
      </c>
      <c r="F112" s="27">
        <v>21317.37</v>
      </c>
      <c r="G112" s="66">
        <f t="shared" si="1"/>
        <v>0.42634739999999999</v>
      </c>
    </row>
    <row r="113" spans="1:7" x14ac:dyDescent="0.25">
      <c r="A113" s="33" t="s">
        <v>76</v>
      </c>
      <c r="B113" s="33" t="s">
        <v>179</v>
      </c>
      <c r="C113" s="34" t="s">
        <v>180</v>
      </c>
      <c r="D113" s="36">
        <v>200000</v>
      </c>
      <c r="E113" s="36">
        <v>200000</v>
      </c>
      <c r="F113" s="36">
        <v>53517</v>
      </c>
      <c r="G113" s="66">
        <f t="shared" si="1"/>
        <v>0.26758500000000002</v>
      </c>
    </row>
    <row r="114" spans="1:7" x14ac:dyDescent="0.25">
      <c r="A114" s="24" t="s">
        <v>76</v>
      </c>
      <c r="B114" s="24" t="s">
        <v>207</v>
      </c>
      <c r="C114" s="25" t="s">
        <v>208</v>
      </c>
      <c r="D114" s="27">
        <v>110000</v>
      </c>
      <c r="E114" s="27">
        <v>110000</v>
      </c>
      <c r="F114" s="27">
        <v>76068</v>
      </c>
      <c r="G114" s="66">
        <f t="shared" si="1"/>
        <v>0.69152727272727277</v>
      </c>
    </row>
    <row r="115" spans="1:7" x14ac:dyDescent="0.25">
      <c r="A115" s="24" t="s">
        <v>76</v>
      </c>
      <c r="B115" s="24" t="s">
        <v>181</v>
      </c>
      <c r="C115" s="25" t="s">
        <v>182</v>
      </c>
      <c r="D115" s="27">
        <v>130000</v>
      </c>
      <c r="E115" s="27">
        <v>130000</v>
      </c>
      <c r="F115" s="27">
        <v>79900</v>
      </c>
      <c r="G115" s="66">
        <f t="shared" si="1"/>
        <v>0.61461538461538456</v>
      </c>
    </row>
    <row r="116" spans="1:7" x14ac:dyDescent="0.25">
      <c r="A116" s="33" t="s">
        <v>76</v>
      </c>
      <c r="B116" s="33" t="s">
        <v>136</v>
      </c>
      <c r="C116" s="34" t="s">
        <v>137</v>
      </c>
      <c r="D116" s="36">
        <v>130000</v>
      </c>
      <c r="E116" s="36">
        <v>130000</v>
      </c>
      <c r="F116" s="36">
        <v>156867.76</v>
      </c>
      <c r="G116" s="66">
        <f t="shared" si="1"/>
        <v>1.206675076923077</v>
      </c>
    </row>
    <row r="117" spans="1:7" x14ac:dyDescent="0.25">
      <c r="A117" s="24" t="s">
        <v>76</v>
      </c>
      <c r="B117" s="24" t="s">
        <v>153</v>
      </c>
      <c r="C117" s="25" t="s">
        <v>154</v>
      </c>
      <c r="D117" s="27">
        <v>150000</v>
      </c>
      <c r="E117" s="27">
        <v>315000</v>
      </c>
      <c r="F117" s="27">
        <v>353172.01</v>
      </c>
      <c r="G117" s="66">
        <f t="shared" si="1"/>
        <v>1.1211809841269842</v>
      </c>
    </row>
    <row r="118" spans="1:7" x14ac:dyDescent="0.25">
      <c r="A118" s="33" t="s">
        <v>76</v>
      </c>
      <c r="B118" s="33" t="s">
        <v>138</v>
      </c>
      <c r="C118" s="34" t="s">
        <v>139</v>
      </c>
      <c r="D118" s="36">
        <v>226000</v>
      </c>
      <c r="E118" s="36">
        <v>226000</v>
      </c>
      <c r="F118" s="36">
        <v>332472.89</v>
      </c>
      <c r="G118" s="66">
        <f t="shared" si="1"/>
        <v>1.471118982300885</v>
      </c>
    </row>
    <row r="119" spans="1:7" x14ac:dyDescent="0.25">
      <c r="A119" s="24" t="s">
        <v>76</v>
      </c>
      <c r="B119" s="24" t="s">
        <v>134</v>
      </c>
      <c r="C119" s="25" t="s">
        <v>135</v>
      </c>
      <c r="D119" s="27">
        <v>0</v>
      </c>
      <c r="E119" s="27">
        <v>0</v>
      </c>
      <c r="F119" s="27">
        <v>29995</v>
      </c>
      <c r="G119" s="66">
        <v>0</v>
      </c>
    </row>
    <row r="120" spans="1:7" x14ac:dyDescent="0.25">
      <c r="A120" s="33" t="s">
        <v>76</v>
      </c>
      <c r="B120" s="33" t="s">
        <v>140</v>
      </c>
      <c r="C120" s="34" t="s">
        <v>141</v>
      </c>
      <c r="D120" s="36">
        <v>918000</v>
      </c>
      <c r="E120" s="36">
        <v>1074000</v>
      </c>
      <c r="F120" s="36">
        <v>9699.17</v>
      </c>
      <c r="G120" s="66">
        <f t="shared" si="1"/>
        <v>9.0308845437616393E-3</v>
      </c>
    </row>
    <row r="121" spans="1:7" x14ac:dyDescent="0.25">
      <c r="A121" s="18" t="s">
        <v>80</v>
      </c>
      <c r="B121" s="18" t="s">
        <v>4</v>
      </c>
      <c r="C121" s="19" t="s">
        <v>81</v>
      </c>
      <c r="D121" s="21">
        <v>162000</v>
      </c>
      <c r="E121" s="21">
        <v>162000</v>
      </c>
      <c r="F121" s="21">
        <v>52190</v>
      </c>
      <c r="G121" s="57">
        <f t="shared" si="1"/>
        <v>0.3221604938271605</v>
      </c>
    </row>
    <row r="122" spans="1:7" x14ac:dyDescent="0.25">
      <c r="A122" s="24" t="s">
        <v>80</v>
      </c>
      <c r="B122" s="24" t="s">
        <v>167</v>
      </c>
      <c r="C122" s="25" t="s">
        <v>168</v>
      </c>
      <c r="D122" s="27">
        <v>30000</v>
      </c>
      <c r="E122" s="27">
        <v>30000</v>
      </c>
      <c r="F122" s="27">
        <v>17700</v>
      </c>
      <c r="G122" s="66">
        <f t="shared" si="1"/>
        <v>0.59</v>
      </c>
    </row>
    <row r="123" spans="1:7" x14ac:dyDescent="0.25">
      <c r="A123" s="24" t="s">
        <v>80</v>
      </c>
      <c r="B123" s="24" t="s">
        <v>136</v>
      </c>
      <c r="C123" s="25" t="s">
        <v>137</v>
      </c>
      <c r="D123" s="27">
        <v>22000</v>
      </c>
      <c r="E123" s="27">
        <v>22000</v>
      </c>
      <c r="F123" s="27">
        <v>22938</v>
      </c>
      <c r="G123" s="66">
        <f t="shared" si="1"/>
        <v>1.0426363636363636</v>
      </c>
    </row>
    <row r="124" spans="1:7" x14ac:dyDescent="0.25">
      <c r="A124" s="33" t="s">
        <v>80</v>
      </c>
      <c r="B124" s="33" t="s">
        <v>153</v>
      </c>
      <c r="C124" s="34" t="s">
        <v>154</v>
      </c>
      <c r="D124" s="36">
        <v>80000</v>
      </c>
      <c r="E124" s="36">
        <v>80000</v>
      </c>
      <c r="F124" s="36">
        <v>11552</v>
      </c>
      <c r="G124" s="66">
        <f t="shared" si="1"/>
        <v>0.1444</v>
      </c>
    </row>
    <row r="125" spans="1:7" x14ac:dyDescent="0.25">
      <c r="A125" s="24" t="s">
        <v>80</v>
      </c>
      <c r="B125" s="24" t="s">
        <v>138</v>
      </c>
      <c r="C125" s="25" t="s">
        <v>139</v>
      </c>
      <c r="D125" s="27">
        <v>30000</v>
      </c>
      <c r="E125" s="27">
        <v>30000</v>
      </c>
      <c r="F125" s="27">
        <v>0</v>
      </c>
      <c r="G125" s="66">
        <f t="shared" si="1"/>
        <v>0</v>
      </c>
    </row>
    <row r="126" spans="1:7" x14ac:dyDescent="0.25">
      <c r="A126" s="18" t="s">
        <v>209</v>
      </c>
      <c r="B126" s="18" t="s">
        <v>4</v>
      </c>
      <c r="C126" s="19" t="s">
        <v>210</v>
      </c>
      <c r="D126" s="21">
        <v>310000</v>
      </c>
      <c r="E126" s="21">
        <v>310000</v>
      </c>
      <c r="F126" s="21">
        <v>180000</v>
      </c>
      <c r="G126" s="57">
        <f t="shared" si="1"/>
        <v>0.58064516129032262</v>
      </c>
    </row>
    <row r="127" spans="1:7" x14ac:dyDescent="0.25">
      <c r="A127" s="24" t="s">
        <v>209</v>
      </c>
      <c r="B127" s="24" t="s">
        <v>211</v>
      </c>
      <c r="C127" s="25" t="s">
        <v>212</v>
      </c>
      <c r="D127" s="27">
        <v>310000</v>
      </c>
      <c r="E127" s="27">
        <v>310000</v>
      </c>
      <c r="F127" s="27">
        <v>180000</v>
      </c>
      <c r="G127" s="66">
        <f t="shared" si="1"/>
        <v>0.58064516129032262</v>
      </c>
    </row>
    <row r="128" spans="1:7" x14ac:dyDescent="0.25">
      <c r="A128" s="18" t="s">
        <v>82</v>
      </c>
      <c r="B128" s="18" t="s">
        <v>4</v>
      </c>
      <c r="C128" s="19" t="s">
        <v>83</v>
      </c>
      <c r="D128" s="21">
        <v>49015000</v>
      </c>
      <c r="E128" s="21">
        <v>49332800</v>
      </c>
      <c r="F128" s="21">
        <v>47364052.369999997</v>
      </c>
      <c r="G128" s="57">
        <f t="shared" si="1"/>
        <v>0.96009252201375139</v>
      </c>
    </row>
    <row r="129" spans="1:7" x14ac:dyDescent="0.25">
      <c r="A129" s="24" t="s">
        <v>82</v>
      </c>
      <c r="B129" s="24" t="s">
        <v>167</v>
      </c>
      <c r="C129" s="25" t="s">
        <v>168</v>
      </c>
      <c r="D129" s="27">
        <v>0</v>
      </c>
      <c r="E129" s="27">
        <v>0</v>
      </c>
      <c r="F129" s="27">
        <v>1024</v>
      </c>
      <c r="G129" s="66">
        <v>0</v>
      </c>
    </row>
    <row r="130" spans="1:7" ht="24.75" x14ac:dyDescent="0.25">
      <c r="A130" s="24" t="s">
        <v>82</v>
      </c>
      <c r="B130" s="24" t="s">
        <v>169</v>
      </c>
      <c r="C130" s="25" t="s">
        <v>170</v>
      </c>
      <c r="D130" s="27">
        <v>0</v>
      </c>
      <c r="E130" s="27">
        <v>0</v>
      </c>
      <c r="F130" s="27">
        <v>3906</v>
      </c>
      <c r="G130" s="66">
        <v>0</v>
      </c>
    </row>
    <row r="131" spans="1:7" x14ac:dyDescent="0.25">
      <c r="A131" s="33" t="s">
        <v>82</v>
      </c>
      <c r="B131" s="33" t="s">
        <v>213</v>
      </c>
      <c r="C131" s="34" t="s">
        <v>214</v>
      </c>
      <c r="D131" s="36">
        <v>500000</v>
      </c>
      <c r="E131" s="36">
        <v>500000</v>
      </c>
      <c r="F131" s="36">
        <v>336866</v>
      </c>
      <c r="G131" s="66">
        <f t="shared" ref="G131:G194" si="2">F131/E131</f>
        <v>0.673732</v>
      </c>
    </row>
    <row r="132" spans="1:7" x14ac:dyDescent="0.25">
      <c r="A132" s="24" t="s">
        <v>82</v>
      </c>
      <c r="B132" s="24" t="s">
        <v>153</v>
      </c>
      <c r="C132" s="25" t="s">
        <v>154</v>
      </c>
      <c r="D132" s="27">
        <v>110000</v>
      </c>
      <c r="E132" s="27">
        <v>180000</v>
      </c>
      <c r="F132" s="27">
        <v>71086.759999999995</v>
      </c>
      <c r="G132" s="66">
        <f t="shared" si="2"/>
        <v>0.39492644444444441</v>
      </c>
    </row>
    <row r="133" spans="1:7" x14ac:dyDescent="0.25">
      <c r="A133" s="24" t="s">
        <v>82</v>
      </c>
      <c r="B133" s="24" t="s">
        <v>157</v>
      </c>
      <c r="C133" s="25" t="s">
        <v>158</v>
      </c>
      <c r="D133" s="27">
        <v>16925000</v>
      </c>
      <c r="E133" s="27">
        <v>17021800</v>
      </c>
      <c r="F133" s="27">
        <v>17021800</v>
      </c>
      <c r="G133" s="66">
        <f t="shared" si="2"/>
        <v>1</v>
      </c>
    </row>
    <row r="134" spans="1:7" x14ac:dyDescent="0.25">
      <c r="A134" s="24" t="s">
        <v>82</v>
      </c>
      <c r="B134" s="24" t="s">
        <v>140</v>
      </c>
      <c r="C134" s="25" t="s">
        <v>141</v>
      </c>
      <c r="D134" s="27">
        <v>1480000</v>
      </c>
      <c r="E134" s="27">
        <v>1631000</v>
      </c>
      <c r="F134" s="27">
        <v>416367</v>
      </c>
      <c r="G134" s="66">
        <f t="shared" si="2"/>
        <v>0.2552832618025751</v>
      </c>
    </row>
    <row r="135" spans="1:7" x14ac:dyDescent="0.25">
      <c r="A135" s="24" t="s">
        <v>82</v>
      </c>
      <c r="B135" s="24" t="s">
        <v>215</v>
      </c>
      <c r="C135" s="25" t="s">
        <v>216</v>
      </c>
      <c r="D135" s="27">
        <v>30000000</v>
      </c>
      <c r="E135" s="27">
        <v>30000000</v>
      </c>
      <c r="F135" s="27">
        <v>29513002.609999999</v>
      </c>
      <c r="G135" s="66">
        <f t="shared" si="2"/>
        <v>0.98376675366666666</v>
      </c>
    </row>
    <row r="136" spans="1:7" x14ac:dyDescent="0.25">
      <c r="A136" s="18" t="s">
        <v>217</v>
      </c>
      <c r="B136" s="18" t="s">
        <v>4</v>
      </c>
      <c r="C136" s="19" t="s">
        <v>218</v>
      </c>
      <c r="D136" s="21">
        <v>145000</v>
      </c>
      <c r="E136" s="21">
        <v>145000</v>
      </c>
      <c r="F136" s="21">
        <v>75924.25</v>
      </c>
      <c r="G136" s="57">
        <f t="shared" si="2"/>
        <v>0.52361551724137934</v>
      </c>
    </row>
    <row r="137" spans="1:7" x14ac:dyDescent="0.25">
      <c r="A137" s="24" t="s">
        <v>217</v>
      </c>
      <c r="B137" s="24" t="s">
        <v>153</v>
      </c>
      <c r="C137" s="25" t="s">
        <v>154</v>
      </c>
      <c r="D137" s="27">
        <v>145000</v>
      </c>
      <c r="E137" s="27">
        <v>145000</v>
      </c>
      <c r="F137" s="27">
        <v>75924.25</v>
      </c>
      <c r="G137" s="66">
        <f t="shared" si="2"/>
        <v>0.52361551724137934</v>
      </c>
    </row>
    <row r="138" spans="1:7" x14ac:dyDescent="0.25">
      <c r="A138" s="18" t="s">
        <v>87</v>
      </c>
      <c r="B138" s="18" t="s">
        <v>4</v>
      </c>
      <c r="C138" s="19" t="s">
        <v>88</v>
      </c>
      <c r="D138" s="21">
        <v>6811400</v>
      </c>
      <c r="E138" s="21">
        <v>6811400</v>
      </c>
      <c r="F138" s="21">
        <v>3233165.96</v>
      </c>
      <c r="G138" s="57">
        <f t="shared" si="2"/>
        <v>0.47466981237337402</v>
      </c>
    </row>
    <row r="139" spans="1:7" x14ac:dyDescent="0.25">
      <c r="A139" s="33" t="s">
        <v>87</v>
      </c>
      <c r="B139" s="33" t="s">
        <v>177</v>
      </c>
      <c r="C139" s="34" t="s">
        <v>178</v>
      </c>
      <c r="D139" s="36">
        <v>108900</v>
      </c>
      <c r="E139" s="36">
        <v>108900</v>
      </c>
      <c r="F139" s="36">
        <v>0</v>
      </c>
      <c r="G139" s="66">
        <f t="shared" si="2"/>
        <v>0</v>
      </c>
    </row>
    <row r="140" spans="1:7" x14ac:dyDescent="0.25">
      <c r="A140" s="24" t="s">
        <v>87</v>
      </c>
      <c r="B140" s="24" t="s">
        <v>149</v>
      </c>
      <c r="C140" s="25" t="s">
        <v>150</v>
      </c>
      <c r="D140" s="27">
        <v>1986000</v>
      </c>
      <c r="E140" s="27">
        <v>1986000</v>
      </c>
      <c r="F140" s="27">
        <v>0</v>
      </c>
      <c r="G140" s="66">
        <f t="shared" si="2"/>
        <v>0</v>
      </c>
    </row>
    <row r="141" spans="1:7" x14ac:dyDescent="0.25">
      <c r="A141" s="24" t="s">
        <v>87</v>
      </c>
      <c r="B141" s="24" t="s">
        <v>213</v>
      </c>
      <c r="C141" s="25" t="s">
        <v>214</v>
      </c>
      <c r="D141" s="27">
        <v>35000</v>
      </c>
      <c r="E141" s="27">
        <v>35000</v>
      </c>
      <c r="F141" s="27">
        <v>42350</v>
      </c>
      <c r="G141" s="66">
        <f t="shared" si="2"/>
        <v>1.21</v>
      </c>
    </row>
    <row r="142" spans="1:7" x14ac:dyDescent="0.25">
      <c r="A142" s="24" t="s">
        <v>87</v>
      </c>
      <c r="B142" s="24" t="s">
        <v>153</v>
      </c>
      <c r="C142" s="25" t="s">
        <v>154</v>
      </c>
      <c r="D142" s="27">
        <v>4681500</v>
      </c>
      <c r="E142" s="27">
        <v>4681500</v>
      </c>
      <c r="F142" s="27">
        <v>3190815.96</v>
      </c>
      <c r="G142" s="66">
        <f t="shared" si="2"/>
        <v>0.68157982697853248</v>
      </c>
    </row>
    <row r="143" spans="1:7" x14ac:dyDescent="0.25">
      <c r="A143" s="18" t="s">
        <v>219</v>
      </c>
      <c r="B143" s="18" t="s">
        <v>4</v>
      </c>
      <c r="C143" s="19" t="s">
        <v>220</v>
      </c>
      <c r="D143" s="21">
        <v>23000</v>
      </c>
      <c r="E143" s="21">
        <v>23000</v>
      </c>
      <c r="F143" s="21">
        <v>8000</v>
      </c>
      <c r="G143" s="57">
        <f t="shared" si="2"/>
        <v>0.34782608695652173</v>
      </c>
    </row>
    <row r="144" spans="1:7" x14ac:dyDescent="0.25">
      <c r="A144" s="24" t="s">
        <v>219</v>
      </c>
      <c r="B144" s="24" t="s">
        <v>167</v>
      </c>
      <c r="C144" s="25" t="s">
        <v>168</v>
      </c>
      <c r="D144" s="27">
        <v>8000</v>
      </c>
      <c r="E144" s="27">
        <v>8000</v>
      </c>
      <c r="F144" s="27">
        <v>0</v>
      </c>
      <c r="G144" s="66">
        <f t="shared" si="2"/>
        <v>0</v>
      </c>
    </row>
    <row r="145" spans="1:7" x14ac:dyDescent="0.25">
      <c r="A145" s="24" t="s">
        <v>219</v>
      </c>
      <c r="B145" s="24" t="s">
        <v>149</v>
      </c>
      <c r="C145" s="25" t="s">
        <v>150</v>
      </c>
      <c r="D145" s="27">
        <v>5000</v>
      </c>
      <c r="E145" s="27">
        <v>5000</v>
      </c>
      <c r="F145" s="27">
        <v>0</v>
      </c>
      <c r="G145" s="66">
        <f t="shared" si="2"/>
        <v>0</v>
      </c>
    </row>
    <row r="146" spans="1:7" x14ac:dyDescent="0.25">
      <c r="A146" s="33" t="s">
        <v>219</v>
      </c>
      <c r="B146" s="33" t="s">
        <v>153</v>
      </c>
      <c r="C146" s="34" t="s">
        <v>154</v>
      </c>
      <c r="D146" s="36">
        <v>10000</v>
      </c>
      <c r="E146" s="36">
        <v>10000</v>
      </c>
      <c r="F146" s="36">
        <v>8000</v>
      </c>
      <c r="G146" s="66">
        <f t="shared" si="2"/>
        <v>0.8</v>
      </c>
    </row>
    <row r="147" spans="1:7" x14ac:dyDescent="0.25">
      <c r="A147" s="18" t="s">
        <v>221</v>
      </c>
      <c r="B147" s="18" t="s">
        <v>4</v>
      </c>
      <c r="C147" s="19" t="s">
        <v>222</v>
      </c>
      <c r="D147" s="21">
        <v>0</v>
      </c>
      <c r="E147" s="21">
        <v>67397</v>
      </c>
      <c r="F147" s="21">
        <v>67397</v>
      </c>
      <c r="G147" s="57">
        <f t="shared" si="2"/>
        <v>1</v>
      </c>
    </row>
    <row r="148" spans="1:7" x14ac:dyDescent="0.25">
      <c r="A148" s="24" t="s">
        <v>221</v>
      </c>
      <c r="B148" s="24" t="s">
        <v>211</v>
      </c>
      <c r="C148" s="25" t="s">
        <v>212</v>
      </c>
      <c r="D148" s="27">
        <v>0</v>
      </c>
      <c r="E148" s="27">
        <v>67397</v>
      </c>
      <c r="F148" s="27">
        <v>67397</v>
      </c>
      <c r="G148" s="66">
        <f t="shared" si="2"/>
        <v>1</v>
      </c>
    </row>
    <row r="149" spans="1:7" x14ac:dyDescent="0.25">
      <c r="A149" s="18" t="s">
        <v>89</v>
      </c>
      <c r="B149" s="18" t="s">
        <v>4</v>
      </c>
      <c r="C149" s="19" t="s">
        <v>90</v>
      </c>
      <c r="D149" s="21">
        <v>1830000</v>
      </c>
      <c r="E149" s="21">
        <v>1852500</v>
      </c>
      <c r="F149" s="21">
        <v>622702.5</v>
      </c>
      <c r="G149" s="57">
        <f t="shared" si="2"/>
        <v>0.3361417004048583</v>
      </c>
    </row>
    <row r="150" spans="1:7" x14ac:dyDescent="0.25">
      <c r="A150" s="24" t="s">
        <v>89</v>
      </c>
      <c r="B150" s="24" t="s">
        <v>167</v>
      </c>
      <c r="C150" s="25" t="s">
        <v>168</v>
      </c>
      <c r="D150" s="27">
        <v>110000</v>
      </c>
      <c r="E150" s="27">
        <v>110000</v>
      </c>
      <c r="F150" s="27">
        <v>32780</v>
      </c>
      <c r="G150" s="66">
        <f t="shared" si="2"/>
        <v>0.29799999999999999</v>
      </c>
    </row>
    <row r="151" spans="1:7" x14ac:dyDescent="0.25">
      <c r="A151" s="24" t="s">
        <v>89</v>
      </c>
      <c r="B151" s="24" t="s">
        <v>177</v>
      </c>
      <c r="C151" s="25" t="s">
        <v>178</v>
      </c>
      <c r="D151" s="27">
        <v>90000</v>
      </c>
      <c r="E151" s="27">
        <v>110000</v>
      </c>
      <c r="F151" s="27">
        <v>88530</v>
      </c>
      <c r="G151" s="66">
        <f t="shared" si="2"/>
        <v>0.80481818181818177</v>
      </c>
    </row>
    <row r="152" spans="1:7" x14ac:dyDescent="0.25">
      <c r="A152" s="33" t="s">
        <v>89</v>
      </c>
      <c r="B152" s="33" t="s">
        <v>149</v>
      </c>
      <c r="C152" s="34" t="s">
        <v>150</v>
      </c>
      <c r="D152" s="36">
        <v>70000</v>
      </c>
      <c r="E152" s="36">
        <v>80000</v>
      </c>
      <c r="F152" s="36">
        <v>81284</v>
      </c>
      <c r="G152" s="66">
        <f t="shared" si="2"/>
        <v>1.0160499999999999</v>
      </c>
    </row>
    <row r="153" spans="1:7" x14ac:dyDescent="0.25">
      <c r="A153" s="24" t="s">
        <v>89</v>
      </c>
      <c r="B153" s="24" t="s">
        <v>153</v>
      </c>
      <c r="C153" s="25" t="s">
        <v>154</v>
      </c>
      <c r="D153" s="27">
        <v>600000</v>
      </c>
      <c r="E153" s="27">
        <v>602500</v>
      </c>
      <c r="F153" s="27">
        <v>317693</v>
      </c>
      <c r="G153" s="66">
        <f t="shared" si="2"/>
        <v>0.52729128630705391</v>
      </c>
    </row>
    <row r="154" spans="1:7" x14ac:dyDescent="0.25">
      <c r="A154" s="24" t="s">
        <v>89</v>
      </c>
      <c r="B154" s="24" t="s">
        <v>138</v>
      </c>
      <c r="C154" s="25" t="s">
        <v>139</v>
      </c>
      <c r="D154" s="27">
        <v>160000</v>
      </c>
      <c r="E154" s="27">
        <v>150000</v>
      </c>
      <c r="F154" s="27">
        <v>102415.5</v>
      </c>
      <c r="G154" s="66">
        <f t="shared" si="2"/>
        <v>0.68276999999999999</v>
      </c>
    </row>
    <row r="155" spans="1:7" x14ac:dyDescent="0.25">
      <c r="A155" s="33" t="s">
        <v>89</v>
      </c>
      <c r="B155" s="33" t="s">
        <v>140</v>
      </c>
      <c r="C155" s="34" t="s">
        <v>141</v>
      </c>
      <c r="D155" s="36">
        <v>800000</v>
      </c>
      <c r="E155" s="36">
        <v>800000</v>
      </c>
      <c r="F155" s="36">
        <v>0</v>
      </c>
      <c r="G155" s="66">
        <f t="shared" si="2"/>
        <v>0</v>
      </c>
    </row>
    <row r="156" spans="1:7" x14ac:dyDescent="0.25">
      <c r="A156" s="18" t="s">
        <v>223</v>
      </c>
      <c r="B156" s="18" t="s">
        <v>4</v>
      </c>
      <c r="C156" s="19" t="s">
        <v>224</v>
      </c>
      <c r="D156" s="21">
        <v>15000</v>
      </c>
      <c r="E156" s="21">
        <v>15000</v>
      </c>
      <c r="F156" s="21">
        <v>0</v>
      </c>
      <c r="G156" s="57">
        <f t="shared" si="2"/>
        <v>0</v>
      </c>
    </row>
    <row r="157" spans="1:7" x14ac:dyDescent="0.25">
      <c r="A157" s="24" t="s">
        <v>223</v>
      </c>
      <c r="B157" s="24" t="s">
        <v>153</v>
      </c>
      <c r="C157" s="25" t="s">
        <v>154</v>
      </c>
      <c r="D157" s="27">
        <v>15000</v>
      </c>
      <c r="E157" s="27">
        <v>15000</v>
      </c>
      <c r="F157" s="27">
        <v>0</v>
      </c>
      <c r="G157" s="66">
        <f t="shared" si="2"/>
        <v>0</v>
      </c>
    </row>
    <row r="158" spans="1:7" ht="24.75" x14ac:dyDescent="0.25">
      <c r="A158" s="18" t="s">
        <v>225</v>
      </c>
      <c r="B158" s="18" t="s">
        <v>4</v>
      </c>
      <c r="C158" s="19" t="s">
        <v>226</v>
      </c>
      <c r="D158" s="21">
        <v>435000</v>
      </c>
      <c r="E158" s="21">
        <v>435000</v>
      </c>
      <c r="F158" s="21">
        <v>232885.5</v>
      </c>
      <c r="G158" s="57">
        <f t="shared" si="2"/>
        <v>0.53536896551724134</v>
      </c>
    </row>
    <row r="159" spans="1:7" x14ac:dyDescent="0.25">
      <c r="A159" s="33" t="s">
        <v>225</v>
      </c>
      <c r="B159" s="33" t="s">
        <v>151</v>
      </c>
      <c r="C159" s="34" t="s">
        <v>152</v>
      </c>
      <c r="D159" s="36">
        <v>435000</v>
      </c>
      <c r="E159" s="36">
        <v>435000</v>
      </c>
      <c r="F159" s="36">
        <v>232885.5</v>
      </c>
      <c r="G159" s="66">
        <f t="shared" si="2"/>
        <v>0.53536896551724134</v>
      </c>
    </row>
    <row r="160" spans="1:7" x14ac:dyDescent="0.25">
      <c r="A160" s="18" t="s">
        <v>111</v>
      </c>
      <c r="B160" s="18" t="s">
        <v>4</v>
      </c>
      <c r="C160" s="58" t="s">
        <v>112</v>
      </c>
      <c r="D160" s="21">
        <v>2144500</v>
      </c>
      <c r="E160" s="21">
        <v>2298370</v>
      </c>
      <c r="F160" s="21">
        <v>1240606.24</v>
      </c>
      <c r="G160" s="57">
        <f t="shared" si="2"/>
        <v>0.53977655468875763</v>
      </c>
    </row>
    <row r="161" spans="1:7" ht="24.75" x14ac:dyDescent="0.25">
      <c r="A161" s="24" t="s">
        <v>111</v>
      </c>
      <c r="B161" s="24" t="s">
        <v>165</v>
      </c>
      <c r="C161" s="25" t="s">
        <v>166</v>
      </c>
      <c r="D161" s="27">
        <v>1050000</v>
      </c>
      <c r="E161" s="27">
        <v>1165000</v>
      </c>
      <c r="F161" s="27">
        <v>591162</v>
      </c>
      <c r="G161" s="66">
        <f t="shared" si="2"/>
        <v>0.50743519313304719</v>
      </c>
    </row>
    <row r="162" spans="1:7" ht="24.75" x14ac:dyDescent="0.25">
      <c r="A162" s="24" t="s">
        <v>111</v>
      </c>
      <c r="B162" s="24" t="s">
        <v>169</v>
      </c>
      <c r="C162" s="25" t="s">
        <v>170</v>
      </c>
      <c r="D162" s="27">
        <v>263000</v>
      </c>
      <c r="E162" s="27">
        <v>291520</v>
      </c>
      <c r="F162" s="27">
        <v>147139</v>
      </c>
      <c r="G162" s="66">
        <f t="shared" si="2"/>
        <v>0.50473037870472004</v>
      </c>
    </row>
    <row r="163" spans="1:7" x14ac:dyDescent="0.25">
      <c r="A163" s="24" t="s">
        <v>111</v>
      </c>
      <c r="B163" s="24" t="s">
        <v>171</v>
      </c>
      <c r="C163" s="25" t="s">
        <v>172</v>
      </c>
      <c r="D163" s="27">
        <v>95000</v>
      </c>
      <c r="E163" s="27">
        <v>105350</v>
      </c>
      <c r="F163" s="27">
        <v>53394.5</v>
      </c>
      <c r="G163" s="66">
        <f t="shared" si="2"/>
        <v>0.50682961556715711</v>
      </c>
    </row>
    <row r="164" spans="1:7" x14ac:dyDescent="0.25">
      <c r="A164" s="33" t="s">
        <v>111</v>
      </c>
      <c r="B164" s="33" t="s">
        <v>227</v>
      </c>
      <c r="C164" s="34" t="s">
        <v>228</v>
      </c>
      <c r="D164" s="36">
        <v>8000</v>
      </c>
      <c r="E164" s="36">
        <v>8000</v>
      </c>
      <c r="F164" s="36">
        <v>7985</v>
      </c>
      <c r="G164" s="66">
        <f t="shared" si="2"/>
        <v>0.99812500000000004</v>
      </c>
    </row>
    <row r="165" spans="1:7" x14ac:dyDescent="0.25">
      <c r="A165" s="24" t="s">
        <v>111</v>
      </c>
      <c r="B165" s="24" t="s">
        <v>177</v>
      </c>
      <c r="C165" s="25" t="s">
        <v>178</v>
      </c>
      <c r="D165" s="27">
        <v>20000</v>
      </c>
      <c r="E165" s="27">
        <v>22000</v>
      </c>
      <c r="F165" s="27">
        <v>21689.38</v>
      </c>
      <c r="G165" s="66">
        <f t="shared" si="2"/>
        <v>0.98588090909090909</v>
      </c>
    </row>
    <row r="166" spans="1:7" x14ac:dyDescent="0.25">
      <c r="A166" s="24" t="s">
        <v>111</v>
      </c>
      <c r="B166" s="24" t="s">
        <v>149</v>
      </c>
      <c r="C166" s="25" t="s">
        <v>150</v>
      </c>
      <c r="D166" s="27">
        <v>10000</v>
      </c>
      <c r="E166" s="27">
        <v>10000</v>
      </c>
      <c r="F166" s="27">
        <v>11889.69</v>
      </c>
      <c r="G166" s="66">
        <f t="shared" si="2"/>
        <v>1.1889689999999999</v>
      </c>
    </row>
    <row r="167" spans="1:7" x14ac:dyDescent="0.25">
      <c r="A167" s="24" t="s">
        <v>111</v>
      </c>
      <c r="B167" s="24" t="s">
        <v>229</v>
      </c>
      <c r="C167" s="25" t="s">
        <v>230</v>
      </c>
      <c r="D167" s="27">
        <v>25000</v>
      </c>
      <c r="E167" s="27">
        <v>25000</v>
      </c>
      <c r="F167" s="27">
        <v>13024.67</v>
      </c>
      <c r="G167" s="66">
        <f t="shared" si="2"/>
        <v>0.52098679999999997</v>
      </c>
    </row>
    <row r="168" spans="1:7" x14ac:dyDescent="0.25">
      <c r="A168" s="33" t="s">
        <v>111</v>
      </c>
      <c r="B168" s="33" t="s">
        <v>185</v>
      </c>
      <c r="C168" s="34" t="s">
        <v>186</v>
      </c>
      <c r="D168" s="36">
        <v>6000</v>
      </c>
      <c r="E168" s="36">
        <v>6000</v>
      </c>
      <c r="F168" s="36">
        <v>2284</v>
      </c>
      <c r="G168" s="66">
        <f t="shared" si="2"/>
        <v>0.38066666666666665</v>
      </c>
    </row>
    <row r="169" spans="1:7" x14ac:dyDescent="0.25">
      <c r="A169" s="24" t="s">
        <v>111</v>
      </c>
      <c r="B169" s="24" t="s">
        <v>153</v>
      </c>
      <c r="C169" s="25" t="s">
        <v>154</v>
      </c>
      <c r="D169" s="27">
        <v>667000</v>
      </c>
      <c r="E169" s="27">
        <v>665000</v>
      </c>
      <c r="F169" s="27">
        <v>392038</v>
      </c>
      <c r="G169" s="66">
        <f t="shared" si="2"/>
        <v>0.58953082706766913</v>
      </c>
    </row>
    <row r="170" spans="1:7" x14ac:dyDescent="0.25">
      <c r="A170" s="24" t="s">
        <v>111</v>
      </c>
      <c r="B170" s="24" t="s">
        <v>187</v>
      </c>
      <c r="C170" s="25" t="s">
        <v>188</v>
      </c>
      <c r="D170" s="27">
        <v>500</v>
      </c>
      <c r="E170" s="27">
        <v>500</v>
      </c>
      <c r="F170" s="27">
        <v>0</v>
      </c>
      <c r="G170" s="66">
        <f t="shared" si="2"/>
        <v>0</v>
      </c>
    </row>
    <row r="171" spans="1:7" x14ac:dyDescent="0.25">
      <c r="A171" s="18" t="s">
        <v>113</v>
      </c>
      <c r="B171" s="18" t="s">
        <v>4</v>
      </c>
      <c r="C171" s="19" t="s">
        <v>114</v>
      </c>
      <c r="D171" s="21">
        <v>100000</v>
      </c>
      <c r="E171" s="21">
        <v>115500</v>
      </c>
      <c r="F171" s="21">
        <v>62272.09</v>
      </c>
      <c r="G171" s="57">
        <f t="shared" si="2"/>
        <v>0.53915229437229439</v>
      </c>
    </row>
    <row r="172" spans="1:7" x14ac:dyDescent="0.25">
      <c r="A172" s="24" t="s">
        <v>113</v>
      </c>
      <c r="B172" s="24" t="s">
        <v>149</v>
      </c>
      <c r="C172" s="25" t="s">
        <v>150</v>
      </c>
      <c r="D172" s="27">
        <v>0</v>
      </c>
      <c r="E172" s="27">
        <v>0</v>
      </c>
      <c r="F172" s="27">
        <v>52223.09</v>
      </c>
      <c r="G172" s="66">
        <v>0</v>
      </c>
    </row>
    <row r="173" spans="1:7" x14ac:dyDescent="0.25">
      <c r="A173" s="24" t="s">
        <v>113</v>
      </c>
      <c r="B173" s="24" t="s">
        <v>153</v>
      </c>
      <c r="C173" s="25" t="s">
        <v>154</v>
      </c>
      <c r="D173" s="27">
        <v>0</v>
      </c>
      <c r="E173" s="27">
        <v>10500</v>
      </c>
      <c r="F173" s="27">
        <v>10049</v>
      </c>
      <c r="G173" s="66">
        <f t="shared" si="2"/>
        <v>0.95704761904761904</v>
      </c>
    </row>
    <row r="174" spans="1:7" x14ac:dyDescent="0.25">
      <c r="A174" s="33" t="s">
        <v>113</v>
      </c>
      <c r="B174" s="33" t="s">
        <v>231</v>
      </c>
      <c r="C174" s="34" t="s">
        <v>232</v>
      </c>
      <c r="D174" s="36">
        <v>100000</v>
      </c>
      <c r="E174" s="36">
        <v>105000</v>
      </c>
      <c r="F174" s="36">
        <v>0</v>
      </c>
      <c r="G174" s="66">
        <f t="shared" si="2"/>
        <v>0</v>
      </c>
    </row>
    <row r="175" spans="1:7" x14ac:dyDescent="0.25">
      <c r="A175" s="18" t="s">
        <v>233</v>
      </c>
      <c r="B175" s="18" t="s">
        <v>4</v>
      </c>
      <c r="C175" s="19" t="s">
        <v>234</v>
      </c>
      <c r="D175" s="21">
        <v>0</v>
      </c>
      <c r="E175" s="21">
        <v>50000</v>
      </c>
      <c r="F175" s="21">
        <v>50000</v>
      </c>
      <c r="G175" s="57">
        <f t="shared" si="2"/>
        <v>1</v>
      </c>
    </row>
    <row r="176" spans="1:7" x14ac:dyDescent="0.25">
      <c r="A176" s="24" t="s">
        <v>233</v>
      </c>
      <c r="B176" s="24" t="s">
        <v>195</v>
      </c>
      <c r="C176" s="25" t="s">
        <v>196</v>
      </c>
      <c r="D176" s="27">
        <v>0</v>
      </c>
      <c r="E176" s="27">
        <v>50000</v>
      </c>
      <c r="F176" s="27">
        <v>50000</v>
      </c>
      <c r="G176" s="66">
        <f t="shared" si="2"/>
        <v>1</v>
      </c>
    </row>
    <row r="177" spans="1:7" x14ac:dyDescent="0.25">
      <c r="A177" s="18" t="s">
        <v>115</v>
      </c>
      <c r="B177" s="18" t="s">
        <v>4</v>
      </c>
      <c r="C177" s="19" t="s">
        <v>116</v>
      </c>
      <c r="D177" s="21">
        <v>7903000</v>
      </c>
      <c r="E177" s="21">
        <v>7903000</v>
      </c>
      <c r="F177" s="21">
        <v>5490278.8499999996</v>
      </c>
      <c r="G177" s="57">
        <f t="shared" si="2"/>
        <v>0.69470819309123111</v>
      </c>
    </row>
    <row r="178" spans="1:7" ht="24.75" x14ac:dyDescent="0.25">
      <c r="A178" s="24" t="s">
        <v>115</v>
      </c>
      <c r="B178" s="24" t="s">
        <v>165</v>
      </c>
      <c r="C178" s="25" t="s">
        <v>166</v>
      </c>
      <c r="D178" s="27">
        <v>5200000</v>
      </c>
      <c r="E178" s="27">
        <v>5200000</v>
      </c>
      <c r="F178" s="27">
        <v>3807506</v>
      </c>
      <c r="G178" s="66">
        <f t="shared" si="2"/>
        <v>0.73221269230769226</v>
      </c>
    </row>
    <row r="179" spans="1:7" x14ac:dyDescent="0.25">
      <c r="A179" s="33" t="s">
        <v>115</v>
      </c>
      <c r="B179" s="33" t="s">
        <v>167</v>
      </c>
      <c r="C179" s="34" t="s">
        <v>168</v>
      </c>
      <c r="D179" s="36">
        <v>55000</v>
      </c>
      <c r="E179" s="36">
        <v>55000</v>
      </c>
      <c r="F179" s="36">
        <v>33046</v>
      </c>
      <c r="G179" s="66">
        <f t="shared" si="2"/>
        <v>0.60083636363636361</v>
      </c>
    </row>
    <row r="180" spans="1:7" ht="24.75" x14ac:dyDescent="0.25">
      <c r="A180" s="24" t="s">
        <v>115</v>
      </c>
      <c r="B180" s="24" t="s">
        <v>169</v>
      </c>
      <c r="C180" s="25" t="s">
        <v>170</v>
      </c>
      <c r="D180" s="27">
        <v>1300000</v>
      </c>
      <c r="E180" s="27">
        <v>1300000</v>
      </c>
      <c r="F180" s="27">
        <v>920816</v>
      </c>
      <c r="G180" s="66">
        <f t="shared" si="2"/>
        <v>0.70831999999999995</v>
      </c>
    </row>
    <row r="181" spans="1:7" x14ac:dyDescent="0.25">
      <c r="A181" s="24" t="s">
        <v>115</v>
      </c>
      <c r="B181" s="24" t="s">
        <v>171</v>
      </c>
      <c r="C181" s="25" t="s">
        <v>172</v>
      </c>
      <c r="D181" s="27">
        <v>468000</v>
      </c>
      <c r="E181" s="27">
        <v>468000</v>
      </c>
      <c r="F181" s="27">
        <v>335913</v>
      </c>
      <c r="G181" s="66">
        <f t="shared" si="2"/>
        <v>0.71776282051282048</v>
      </c>
    </row>
    <row r="182" spans="1:7" x14ac:dyDescent="0.25">
      <c r="A182" s="24" t="s">
        <v>115</v>
      </c>
      <c r="B182" s="24" t="s">
        <v>227</v>
      </c>
      <c r="C182" s="25" t="s">
        <v>228</v>
      </c>
      <c r="D182" s="27">
        <v>80000</v>
      </c>
      <c r="E182" s="27">
        <v>80000</v>
      </c>
      <c r="F182" s="27">
        <v>21072</v>
      </c>
      <c r="G182" s="66">
        <f t="shared" si="2"/>
        <v>0.26340000000000002</v>
      </c>
    </row>
    <row r="183" spans="1:7" x14ac:dyDescent="0.25">
      <c r="A183" s="33" t="s">
        <v>115</v>
      </c>
      <c r="B183" s="33" t="s">
        <v>173</v>
      </c>
      <c r="C183" s="34" t="s">
        <v>174</v>
      </c>
      <c r="D183" s="36">
        <v>1000</v>
      </c>
      <c r="E183" s="36">
        <v>1000</v>
      </c>
      <c r="F183" s="36">
        <v>0</v>
      </c>
      <c r="G183" s="66">
        <f t="shared" si="2"/>
        <v>0</v>
      </c>
    </row>
    <row r="184" spans="1:7" x14ac:dyDescent="0.25">
      <c r="A184" s="24" t="s">
        <v>115</v>
      </c>
      <c r="B184" s="24" t="s">
        <v>175</v>
      </c>
      <c r="C184" s="25" t="s">
        <v>176</v>
      </c>
      <c r="D184" s="27">
        <v>1000</v>
      </c>
      <c r="E184" s="27">
        <v>1000</v>
      </c>
      <c r="F184" s="27">
        <v>0</v>
      </c>
      <c r="G184" s="66">
        <f t="shared" si="2"/>
        <v>0</v>
      </c>
    </row>
    <row r="185" spans="1:7" x14ac:dyDescent="0.25">
      <c r="A185" s="24" t="s">
        <v>115</v>
      </c>
      <c r="B185" s="24" t="s">
        <v>177</v>
      </c>
      <c r="C185" s="25" t="s">
        <v>178</v>
      </c>
      <c r="D185" s="27">
        <v>60000</v>
      </c>
      <c r="E185" s="27">
        <v>60000</v>
      </c>
      <c r="F185" s="27">
        <v>6568</v>
      </c>
      <c r="G185" s="66">
        <f t="shared" si="2"/>
        <v>0.10946666666666667</v>
      </c>
    </row>
    <row r="186" spans="1:7" x14ac:dyDescent="0.25">
      <c r="A186" s="24" t="s">
        <v>115</v>
      </c>
      <c r="B186" s="24" t="s">
        <v>149</v>
      </c>
      <c r="C186" s="25" t="s">
        <v>150</v>
      </c>
      <c r="D186" s="27">
        <v>35000</v>
      </c>
      <c r="E186" s="27">
        <v>35000</v>
      </c>
      <c r="F186" s="27">
        <v>13714.44</v>
      </c>
      <c r="G186" s="66">
        <f t="shared" si="2"/>
        <v>0.39184114285714289</v>
      </c>
    </row>
    <row r="187" spans="1:7" x14ac:dyDescent="0.25">
      <c r="A187" s="33" t="s">
        <v>115</v>
      </c>
      <c r="B187" s="33" t="s">
        <v>179</v>
      </c>
      <c r="C187" s="34" t="s">
        <v>180</v>
      </c>
      <c r="D187" s="36">
        <v>6000</v>
      </c>
      <c r="E187" s="36">
        <v>6000</v>
      </c>
      <c r="F187" s="36">
        <v>3000</v>
      </c>
      <c r="G187" s="66">
        <f t="shared" si="2"/>
        <v>0.5</v>
      </c>
    </row>
    <row r="188" spans="1:7" x14ac:dyDescent="0.25">
      <c r="A188" s="24" t="s">
        <v>115</v>
      </c>
      <c r="B188" s="24" t="s">
        <v>181</v>
      </c>
      <c r="C188" s="25" t="s">
        <v>182</v>
      </c>
      <c r="D188" s="27">
        <v>55000</v>
      </c>
      <c r="E188" s="27">
        <v>55000</v>
      </c>
      <c r="F188" s="27">
        <v>42943.31</v>
      </c>
      <c r="G188" s="66">
        <f t="shared" si="2"/>
        <v>0.78078745454545451</v>
      </c>
    </row>
    <row r="189" spans="1:7" x14ac:dyDescent="0.25">
      <c r="A189" s="24" t="s">
        <v>115</v>
      </c>
      <c r="B189" s="24" t="s">
        <v>136</v>
      </c>
      <c r="C189" s="25" t="s">
        <v>137</v>
      </c>
      <c r="D189" s="27">
        <v>40000</v>
      </c>
      <c r="E189" s="27">
        <v>40000</v>
      </c>
      <c r="F189" s="27">
        <v>33436</v>
      </c>
      <c r="G189" s="66">
        <f t="shared" si="2"/>
        <v>0.83589999999999998</v>
      </c>
    </row>
    <row r="190" spans="1:7" x14ac:dyDescent="0.25">
      <c r="A190" s="24" t="s">
        <v>115</v>
      </c>
      <c r="B190" s="24" t="s">
        <v>229</v>
      </c>
      <c r="C190" s="25" t="s">
        <v>230</v>
      </c>
      <c r="D190" s="27">
        <v>90000</v>
      </c>
      <c r="E190" s="27">
        <v>90000</v>
      </c>
      <c r="F190" s="27">
        <v>60448.51</v>
      </c>
      <c r="G190" s="66">
        <f t="shared" si="2"/>
        <v>0.67165011111111117</v>
      </c>
    </row>
    <row r="191" spans="1:7" x14ac:dyDescent="0.25">
      <c r="A191" s="33" t="s">
        <v>115</v>
      </c>
      <c r="B191" s="33" t="s">
        <v>235</v>
      </c>
      <c r="C191" s="34" t="s">
        <v>236</v>
      </c>
      <c r="D191" s="36">
        <v>15000</v>
      </c>
      <c r="E191" s="36">
        <v>15000</v>
      </c>
      <c r="F191" s="36">
        <v>9953.5499999999993</v>
      </c>
      <c r="G191" s="66">
        <f t="shared" si="2"/>
        <v>0.66356999999999999</v>
      </c>
    </row>
    <row r="192" spans="1:7" x14ac:dyDescent="0.25">
      <c r="A192" s="24" t="s">
        <v>115</v>
      </c>
      <c r="B192" s="24" t="s">
        <v>185</v>
      </c>
      <c r="C192" s="25" t="s">
        <v>186</v>
      </c>
      <c r="D192" s="27">
        <v>25000</v>
      </c>
      <c r="E192" s="27">
        <v>25000</v>
      </c>
      <c r="F192" s="27">
        <v>0</v>
      </c>
      <c r="G192" s="66">
        <f t="shared" si="2"/>
        <v>0</v>
      </c>
    </row>
    <row r="193" spans="1:7" x14ac:dyDescent="0.25">
      <c r="A193" s="24" t="s">
        <v>115</v>
      </c>
      <c r="B193" s="24" t="s">
        <v>153</v>
      </c>
      <c r="C193" s="25" t="s">
        <v>154</v>
      </c>
      <c r="D193" s="27">
        <v>290000</v>
      </c>
      <c r="E193" s="27">
        <v>290000</v>
      </c>
      <c r="F193" s="27">
        <v>198352.04</v>
      </c>
      <c r="G193" s="66">
        <f t="shared" si="2"/>
        <v>0.68397255172413796</v>
      </c>
    </row>
    <row r="194" spans="1:7" x14ac:dyDescent="0.25">
      <c r="A194" s="24" t="s">
        <v>115</v>
      </c>
      <c r="B194" s="24" t="s">
        <v>138</v>
      </c>
      <c r="C194" s="25" t="s">
        <v>139</v>
      </c>
      <c r="D194" s="27">
        <v>50000</v>
      </c>
      <c r="E194" s="27">
        <v>50000</v>
      </c>
      <c r="F194" s="27">
        <v>3510</v>
      </c>
      <c r="G194" s="66">
        <f t="shared" si="2"/>
        <v>7.0199999999999999E-2</v>
      </c>
    </row>
    <row r="195" spans="1:7" x14ac:dyDescent="0.25">
      <c r="A195" s="33" t="s">
        <v>115</v>
      </c>
      <c r="B195" s="33" t="s">
        <v>187</v>
      </c>
      <c r="C195" s="34" t="s">
        <v>188</v>
      </c>
      <c r="D195" s="36">
        <v>7000</v>
      </c>
      <c r="E195" s="36">
        <v>7000</v>
      </c>
      <c r="F195" s="36">
        <v>0</v>
      </c>
      <c r="G195" s="66">
        <f t="shared" ref="G195:G258" si="3">F195/E195</f>
        <v>0</v>
      </c>
    </row>
    <row r="196" spans="1:7" x14ac:dyDescent="0.25">
      <c r="A196" s="24" t="s">
        <v>115</v>
      </c>
      <c r="B196" s="24" t="s">
        <v>237</v>
      </c>
      <c r="C196" s="25" t="s">
        <v>238</v>
      </c>
      <c r="D196" s="27">
        <v>120000</v>
      </c>
      <c r="E196" s="27">
        <v>120000</v>
      </c>
      <c r="F196" s="27">
        <v>0</v>
      </c>
      <c r="G196" s="66">
        <f t="shared" si="3"/>
        <v>0</v>
      </c>
    </row>
    <row r="197" spans="1:7" x14ac:dyDescent="0.25">
      <c r="A197" s="33" t="s">
        <v>115</v>
      </c>
      <c r="B197" s="33" t="s">
        <v>239</v>
      </c>
      <c r="C197" s="34" t="s">
        <v>240</v>
      </c>
      <c r="D197" s="36">
        <v>5000</v>
      </c>
      <c r="E197" s="36">
        <v>5000</v>
      </c>
      <c r="F197" s="36">
        <v>0</v>
      </c>
      <c r="G197" s="66">
        <f t="shared" si="3"/>
        <v>0</v>
      </c>
    </row>
    <row r="198" spans="1:7" x14ac:dyDescent="0.25">
      <c r="A198" s="18" t="s">
        <v>241</v>
      </c>
      <c r="B198" s="18" t="s">
        <v>4</v>
      </c>
      <c r="C198" s="19" t="s">
        <v>242</v>
      </c>
      <c r="D198" s="21">
        <v>855000</v>
      </c>
      <c r="E198" s="21">
        <v>855000</v>
      </c>
      <c r="F198" s="21">
        <v>734208.07</v>
      </c>
      <c r="G198" s="57">
        <f t="shared" si="3"/>
        <v>0.85872288888888881</v>
      </c>
    </row>
    <row r="199" spans="1:7" x14ac:dyDescent="0.25">
      <c r="A199" s="24" t="s">
        <v>241</v>
      </c>
      <c r="B199" s="24" t="s">
        <v>227</v>
      </c>
      <c r="C199" s="25" t="s">
        <v>228</v>
      </c>
      <c r="D199" s="27">
        <v>90000</v>
      </c>
      <c r="E199" s="27">
        <v>90000</v>
      </c>
      <c r="F199" s="27">
        <v>86562</v>
      </c>
      <c r="G199" s="66">
        <f t="shared" si="3"/>
        <v>0.96179999999999999</v>
      </c>
    </row>
    <row r="200" spans="1:7" x14ac:dyDescent="0.25">
      <c r="A200" s="24" t="s">
        <v>241</v>
      </c>
      <c r="B200" s="24" t="s">
        <v>177</v>
      </c>
      <c r="C200" s="25" t="s">
        <v>178</v>
      </c>
      <c r="D200" s="27">
        <v>110000</v>
      </c>
      <c r="E200" s="27">
        <v>50000</v>
      </c>
      <c r="F200" s="27">
        <v>32647.38</v>
      </c>
      <c r="G200" s="66">
        <f t="shared" si="3"/>
        <v>0.65294760000000007</v>
      </c>
    </row>
    <row r="201" spans="1:7" x14ac:dyDescent="0.25">
      <c r="A201" s="24" t="s">
        <v>241</v>
      </c>
      <c r="B201" s="24" t="s">
        <v>149</v>
      </c>
      <c r="C201" s="25" t="s">
        <v>150</v>
      </c>
      <c r="D201" s="27">
        <v>135000</v>
      </c>
      <c r="E201" s="27">
        <v>74000</v>
      </c>
      <c r="F201" s="27">
        <v>24920.34</v>
      </c>
      <c r="G201" s="66">
        <f t="shared" si="3"/>
        <v>0.33676135135135138</v>
      </c>
    </row>
    <row r="202" spans="1:7" x14ac:dyDescent="0.25">
      <c r="A202" s="33" t="s">
        <v>241</v>
      </c>
      <c r="B202" s="33" t="s">
        <v>229</v>
      </c>
      <c r="C202" s="34" t="s">
        <v>230</v>
      </c>
      <c r="D202" s="36">
        <v>80000</v>
      </c>
      <c r="E202" s="36">
        <v>80000</v>
      </c>
      <c r="F202" s="36">
        <v>76486.320000000007</v>
      </c>
      <c r="G202" s="66">
        <f t="shared" si="3"/>
        <v>0.95607900000000012</v>
      </c>
    </row>
    <row r="203" spans="1:7" x14ac:dyDescent="0.25">
      <c r="A203" s="24" t="s">
        <v>241</v>
      </c>
      <c r="B203" s="24" t="s">
        <v>185</v>
      </c>
      <c r="C203" s="25" t="s">
        <v>186</v>
      </c>
      <c r="D203" s="27">
        <v>30000</v>
      </c>
      <c r="E203" s="27">
        <v>40000</v>
      </c>
      <c r="F203" s="27">
        <v>29440</v>
      </c>
      <c r="G203" s="66">
        <f t="shared" si="3"/>
        <v>0.73599999999999999</v>
      </c>
    </row>
    <row r="204" spans="1:7" x14ac:dyDescent="0.25">
      <c r="A204" s="24" t="s">
        <v>241</v>
      </c>
      <c r="B204" s="24" t="s">
        <v>153</v>
      </c>
      <c r="C204" s="25" t="s">
        <v>154</v>
      </c>
      <c r="D204" s="27">
        <v>30000</v>
      </c>
      <c r="E204" s="27">
        <v>30000</v>
      </c>
      <c r="F204" s="27">
        <v>16190</v>
      </c>
      <c r="G204" s="66">
        <f t="shared" si="3"/>
        <v>0.53966666666666663</v>
      </c>
    </row>
    <row r="205" spans="1:7" x14ac:dyDescent="0.25">
      <c r="A205" s="24" t="s">
        <v>241</v>
      </c>
      <c r="B205" s="24" t="s">
        <v>138</v>
      </c>
      <c r="C205" s="25" t="s">
        <v>139</v>
      </c>
      <c r="D205" s="27">
        <v>80000</v>
      </c>
      <c r="E205" s="27">
        <v>70000</v>
      </c>
      <c r="F205" s="27">
        <v>46962.03</v>
      </c>
      <c r="G205" s="66">
        <f t="shared" si="3"/>
        <v>0.67088614285714288</v>
      </c>
    </row>
    <row r="206" spans="1:7" x14ac:dyDescent="0.25">
      <c r="A206" s="33" t="s">
        <v>241</v>
      </c>
      <c r="B206" s="33" t="s">
        <v>147</v>
      </c>
      <c r="C206" s="34" t="s">
        <v>148</v>
      </c>
      <c r="D206" s="36">
        <v>0</v>
      </c>
      <c r="E206" s="36">
        <v>121000</v>
      </c>
      <c r="F206" s="36">
        <v>121000</v>
      </c>
      <c r="G206" s="66">
        <f t="shared" si="3"/>
        <v>1</v>
      </c>
    </row>
    <row r="207" spans="1:7" x14ac:dyDescent="0.25">
      <c r="A207" s="24" t="s">
        <v>241</v>
      </c>
      <c r="B207" s="24" t="s">
        <v>243</v>
      </c>
      <c r="C207" s="25" t="s">
        <v>244</v>
      </c>
      <c r="D207" s="27">
        <v>300000</v>
      </c>
      <c r="E207" s="27">
        <v>300000</v>
      </c>
      <c r="F207" s="27">
        <v>300000</v>
      </c>
      <c r="G207" s="66">
        <f t="shared" si="3"/>
        <v>1</v>
      </c>
    </row>
    <row r="208" spans="1:7" x14ac:dyDescent="0.25">
      <c r="A208" s="18" t="s">
        <v>245</v>
      </c>
      <c r="B208" s="18" t="s">
        <v>4</v>
      </c>
      <c r="C208" s="19" t="s">
        <v>246</v>
      </c>
      <c r="D208" s="21">
        <v>3450000</v>
      </c>
      <c r="E208" s="21">
        <v>3450000</v>
      </c>
      <c r="F208" s="21">
        <v>2283588.66</v>
      </c>
      <c r="G208" s="57">
        <f t="shared" si="3"/>
        <v>0.66190975652173922</v>
      </c>
    </row>
    <row r="209" spans="1:7" x14ac:dyDescent="0.25">
      <c r="A209" s="24" t="s">
        <v>245</v>
      </c>
      <c r="B209" s="24" t="s">
        <v>167</v>
      </c>
      <c r="C209" s="25" t="s">
        <v>168</v>
      </c>
      <c r="D209" s="27">
        <v>355000</v>
      </c>
      <c r="E209" s="27">
        <v>355000</v>
      </c>
      <c r="F209" s="27">
        <v>266292</v>
      </c>
      <c r="G209" s="66">
        <f t="shared" si="3"/>
        <v>0.75011830985915495</v>
      </c>
    </row>
    <row r="210" spans="1:7" x14ac:dyDescent="0.25">
      <c r="A210" s="24" t="s">
        <v>245</v>
      </c>
      <c r="B210" s="24" t="s">
        <v>247</v>
      </c>
      <c r="C210" s="25" t="s">
        <v>248</v>
      </c>
      <c r="D210" s="27">
        <v>2750000</v>
      </c>
      <c r="E210" s="27">
        <v>2750000</v>
      </c>
      <c r="F210" s="27">
        <v>1833704</v>
      </c>
      <c r="G210" s="66">
        <f t="shared" si="3"/>
        <v>0.66680145454545459</v>
      </c>
    </row>
    <row r="211" spans="1:7" ht="24.75" x14ac:dyDescent="0.25">
      <c r="A211" s="33" t="s">
        <v>245</v>
      </c>
      <c r="B211" s="33" t="s">
        <v>169</v>
      </c>
      <c r="C211" s="34" t="s">
        <v>170</v>
      </c>
      <c r="D211" s="36">
        <v>0</v>
      </c>
      <c r="E211" s="36">
        <v>0</v>
      </c>
      <c r="F211" s="36">
        <v>2187</v>
      </c>
      <c r="G211" s="66">
        <v>0</v>
      </c>
    </row>
    <row r="212" spans="1:7" x14ac:dyDescent="0.25">
      <c r="A212" s="24" t="s">
        <v>245</v>
      </c>
      <c r="B212" s="24" t="s">
        <v>171</v>
      </c>
      <c r="C212" s="25" t="s">
        <v>172</v>
      </c>
      <c r="D212" s="27">
        <v>290000</v>
      </c>
      <c r="E212" s="27">
        <v>290000</v>
      </c>
      <c r="F212" s="27">
        <v>166423</v>
      </c>
      <c r="G212" s="66">
        <f t="shared" si="3"/>
        <v>0.5738724137931035</v>
      </c>
    </row>
    <row r="213" spans="1:7" x14ac:dyDescent="0.25">
      <c r="A213" s="24" t="s">
        <v>245</v>
      </c>
      <c r="B213" s="24" t="s">
        <v>229</v>
      </c>
      <c r="C213" s="25" t="s">
        <v>230</v>
      </c>
      <c r="D213" s="27">
        <v>15000</v>
      </c>
      <c r="E213" s="27">
        <v>15000</v>
      </c>
      <c r="F213" s="27">
        <v>8844.66</v>
      </c>
      <c r="G213" s="66">
        <f t="shared" si="3"/>
        <v>0.58964399999999995</v>
      </c>
    </row>
    <row r="214" spans="1:7" x14ac:dyDescent="0.25">
      <c r="A214" s="24" t="s">
        <v>245</v>
      </c>
      <c r="B214" s="24" t="s">
        <v>185</v>
      </c>
      <c r="C214" s="25" t="s">
        <v>186</v>
      </c>
      <c r="D214" s="27">
        <v>20000</v>
      </c>
      <c r="E214" s="27">
        <v>20000</v>
      </c>
      <c r="F214" s="27">
        <v>0</v>
      </c>
      <c r="G214" s="66">
        <f t="shared" si="3"/>
        <v>0</v>
      </c>
    </row>
    <row r="215" spans="1:7" x14ac:dyDescent="0.25">
      <c r="A215" s="33" t="s">
        <v>245</v>
      </c>
      <c r="B215" s="33" t="s">
        <v>187</v>
      </c>
      <c r="C215" s="34" t="s">
        <v>188</v>
      </c>
      <c r="D215" s="36">
        <v>5000</v>
      </c>
      <c r="E215" s="36">
        <v>5000</v>
      </c>
      <c r="F215" s="36">
        <v>0</v>
      </c>
      <c r="G215" s="66">
        <f t="shared" si="3"/>
        <v>0</v>
      </c>
    </row>
    <row r="216" spans="1:7" x14ac:dyDescent="0.25">
      <c r="A216" s="24" t="s">
        <v>245</v>
      </c>
      <c r="B216" s="24" t="s">
        <v>189</v>
      </c>
      <c r="C216" s="25" t="s">
        <v>190</v>
      </c>
      <c r="D216" s="27">
        <v>15000</v>
      </c>
      <c r="E216" s="27">
        <v>15000</v>
      </c>
      <c r="F216" s="27">
        <v>6138</v>
      </c>
      <c r="G216" s="66">
        <f t="shared" si="3"/>
        <v>0.40920000000000001</v>
      </c>
    </row>
    <row r="217" spans="1:7" x14ac:dyDescent="0.25">
      <c r="A217" s="18" t="s">
        <v>249</v>
      </c>
      <c r="B217" s="18" t="s">
        <v>4</v>
      </c>
      <c r="C217" s="19" t="s">
        <v>250</v>
      </c>
      <c r="D217" s="21">
        <v>0</v>
      </c>
      <c r="E217" s="21">
        <v>237000</v>
      </c>
      <c r="F217" s="21">
        <v>20449.57</v>
      </c>
      <c r="G217" s="57">
        <f t="shared" si="3"/>
        <v>8.6285105485232064E-2</v>
      </c>
    </row>
    <row r="218" spans="1:7" x14ac:dyDescent="0.25">
      <c r="A218" s="24" t="s">
        <v>249</v>
      </c>
      <c r="B218" s="24" t="s">
        <v>149</v>
      </c>
      <c r="C218" s="25" t="s">
        <v>150</v>
      </c>
      <c r="D218" s="27">
        <v>0</v>
      </c>
      <c r="E218" s="27">
        <v>237000</v>
      </c>
      <c r="F218" s="27">
        <v>12439.15</v>
      </c>
      <c r="G218" s="66">
        <f t="shared" si="3"/>
        <v>5.2485864978902952E-2</v>
      </c>
    </row>
    <row r="219" spans="1:7" x14ac:dyDescent="0.25">
      <c r="A219" s="24" t="s">
        <v>249</v>
      </c>
      <c r="B219" s="24" t="s">
        <v>189</v>
      </c>
      <c r="C219" s="25" t="s">
        <v>190</v>
      </c>
      <c r="D219" s="27">
        <v>0</v>
      </c>
      <c r="E219" s="27">
        <v>0</v>
      </c>
      <c r="F219" s="27">
        <v>8010.42</v>
      </c>
      <c r="G219" s="66">
        <v>0</v>
      </c>
    </row>
    <row r="220" spans="1:7" x14ac:dyDescent="0.25">
      <c r="A220" s="18" t="s">
        <v>118</v>
      </c>
      <c r="B220" s="18" t="s">
        <v>4</v>
      </c>
      <c r="C220" s="19" t="s">
        <v>119</v>
      </c>
      <c r="D220" s="21">
        <v>35486728</v>
      </c>
      <c r="E220" s="21">
        <v>40977852.359999999</v>
      </c>
      <c r="F220" s="21">
        <v>17887770.559999999</v>
      </c>
      <c r="G220" s="57">
        <f t="shared" si="3"/>
        <v>0.43652289053247001</v>
      </c>
    </row>
    <row r="221" spans="1:7" ht="24.75" x14ac:dyDescent="0.25">
      <c r="A221" s="24" t="s">
        <v>118</v>
      </c>
      <c r="B221" s="24" t="s">
        <v>165</v>
      </c>
      <c r="C221" s="25" t="s">
        <v>166</v>
      </c>
      <c r="D221" s="27">
        <v>15300000</v>
      </c>
      <c r="E221" s="27">
        <v>15300000</v>
      </c>
      <c r="F221" s="27">
        <v>9591839</v>
      </c>
      <c r="G221" s="66">
        <f t="shared" si="3"/>
        <v>0.62691758169934642</v>
      </c>
    </row>
    <row r="222" spans="1:7" x14ac:dyDescent="0.25">
      <c r="A222" s="24" t="s">
        <v>118</v>
      </c>
      <c r="B222" s="24" t="s">
        <v>167</v>
      </c>
      <c r="C222" s="25" t="s">
        <v>168</v>
      </c>
      <c r="D222" s="27">
        <v>1000000</v>
      </c>
      <c r="E222" s="27">
        <v>1000000</v>
      </c>
      <c r="F222" s="27">
        <v>565189</v>
      </c>
      <c r="G222" s="66">
        <f t="shared" si="3"/>
        <v>0.56518900000000005</v>
      </c>
    </row>
    <row r="223" spans="1:7" ht="24.75" x14ac:dyDescent="0.25">
      <c r="A223" s="24" t="s">
        <v>118</v>
      </c>
      <c r="B223" s="24" t="s">
        <v>169</v>
      </c>
      <c r="C223" s="25" t="s">
        <v>170</v>
      </c>
      <c r="D223" s="27">
        <v>3825000</v>
      </c>
      <c r="E223" s="27">
        <v>3825000</v>
      </c>
      <c r="F223" s="27">
        <v>2425596</v>
      </c>
      <c r="G223" s="66">
        <f t="shared" si="3"/>
        <v>0.63414274509803925</v>
      </c>
    </row>
    <row r="224" spans="1:7" x14ac:dyDescent="0.25">
      <c r="A224" s="33" t="s">
        <v>118</v>
      </c>
      <c r="B224" s="33" t="s">
        <v>171</v>
      </c>
      <c r="C224" s="34" t="s">
        <v>172</v>
      </c>
      <c r="D224" s="36">
        <v>1380000</v>
      </c>
      <c r="E224" s="36">
        <v>1380000</v>
      </c>
      <c r="F224" s="36">
        <v>883900</v>
      </c>
      <c r="G224" s="66">
        <f t="shared" si="3"/>
        <v>0.64050724637681156</v>
      </c>
    </row>
    <row r="225" spans="1:7" x14ac:dyDescent="0.25">
      <c r="A225" s="24" t="s">
        <v>118</v>
      </c>
      <c r="B225" s="24" t="s">
        <v>251</v>
      </c>
      <c r="C225" s="25" t="s">
        <v>252</v>
      </c>
      <c r="D225" s="27">
        <v>110000</v>
      </c>
      <c r="E225" s="27">
        <v>110000</v>
      </c>
      <c r="F225" s="27">
        <v>74767</v>
      </c>
      <c r="G225" s="66">
        <f t="shared" si="3"/>
        <v>0.67969999999999997</v>
      </c>
    </row>
    <row r="226" spans="1:7" x14ac:dyDescent="0.25">
      <c r="A226" s="24" t="s">
        <v>118</v>
      </c>
      <c r="B226" s="24" t="s">
        <v>227</v>
      </c>
      <c r="C226" s="25" t="s">
        <v>228</v>
      </c>
      <c r="D226" s="27">
        <v>5000</v>
      </c>
      <c r="E226" s="27">
        <v>5000</v>
      </c>
      <c r="F226" s="27">
        <v>0</v>
      </c>
      <c r="G226" s="66">
        <f t="shared" si="3"/>
        <v>0</v>
      </c>
    </row>
    <row r="227" spans="1:7" x14ac:dyDescent="0.25">
      <c r="A227" s="24" t="s">
        <v>118</v>
      </c>
      <c r="B227" s="24" t="s">
        <v>173</v>
      </c>
      <c r="C227" s="25" t="s">
        <v>174</v>
      </c>
      <c r="D227" s="27">
        <v>3000</v>
      </c>
      <c r="E227" s="27">
        <v>3000</v>
      </c>
      <c r="F227" s="27">
        <v>0</v>
      </c>
      <c r="G227" s="66">
        <f t="shared" si="3"/>
        <v>0</v>
      </c>
    </row>
    <row r="228" spans="1:7" x14ac:dyDescent="0.25">
      <c r="A228" s="24" t="s">
        <v>118</v>
      </c>
      <c r="B228" s="24" t="s">
        <v>175</v>
      </c>
      <c r="C228" s="25" t="s">
        <v>176</v>
      </c>
      <c r="D228" s="27">
        <v>12000</v>
      </c>
      <c r="E228" s="27">
        <v>12000</v>
      </c>
      <c r="F228" s="27">
        <v>15845</v>
      </c>
      <c r="G228" s="66">
        <f t="shared" si="3"/>
        <v>1.3204166666666666</v>
      </c>
    </row>
    <row r="229" spans="1:7" x14ac:dyDescent="0.25">
      <c r="A229" s="24" t="s">
        <v>118</v>
      </c>
      <c r="B229" s="24" t="s">
        <v>177</v>
      </c>
      <c r="C229" s="25" t="s">
        <v>178</v>
      </c>
      <c r="D229" s="27">
        <v>126000</v>
      </c>
      <c r="E229" s="27">
        <v>126000</v>
      </c>
      <c r="F229" s="27">
        <v>133972.76</v>
      </c>
      <c r="G229" s="66">
        <f t="shared" si="3"/>
        <v>1.0632758730158731</v>
      </c>
    </row>
    <row r="230" spans="1:7" x14ac:dyDescent="0.25">
      <c r="A230" s="24" t="s">
        <v>118</v>
      </c>
      <c r="B230" s="24" t="s">
        <v>253</v>
      </c>
      <c r="C230" s="25" t="s">
        <v>254</v>
      </c>
      <c r="D230" s="27">
        <v>40000</v>
      </c>
      <c r="E230" s="27">
        <v>25000</v>
      </c>
      <c r="F230" s="27">
        <v>9219</v>
      </c>
      <c r="G230" s="66">
        <f t="shared" si="3"/>
        <v>0.36875999999999998</v>
      </c>
    </row>
    <row r="231" spans="1:7" x14ac:dyDescent="0.25">
      <c r="A231" s="24" t="s">
        <v>118</v>
      </c>
      <c r="B231" s="24" t="s">
        <v>149</v>
      </c>
      <c r="C231" s="25" t="s">
        <v>150</v>
      </c>
      <c r="D231" s="27">
        <v>450000</v>
      </c>
      <c r="E231" s="27">
        <v>487745</v>
      </c>
      <c r="F231" s="27">
        <v>422628.38</v>
      </c>
      <c r="G231" s="66">
        <f t="shared" si="3"/>
        <v>0.86649454120493297</v>
      </c>
    </row>
    <row r="232" spans="1:7" x14ac:dyDescent="0.25">
      <c r="A232" s="33" t="s">
        <v>118</v>
      </c>
      <c r="B232" s="33" t="s">
        <v>179</v>
      </c>
      <c r="C232" s="34" t="s">
        <v>180</v>
      </c>
      <c r="D232" s="36">
        <v>60000</v>
      </c>
      <c r="E232" s="36">
        <v>60000</v>
      </c>
      <c r="F232" s="36">
        <v>85011</v>
      </c>
      <c r="G232" s="66">
        <f t="shared" si="3"/>
        <v>1.4168499999999999</v>
      </c>
    </row>
    <row r="233" spans="1:7" x14ac:dyDescent="0.25">
      <c r="A233" s="24" t="s">
        <v>118</v>
      </c>
      <c r="B233" s="24" t="s">
        <v>181</v>
      </c>
      <c r="C233" s="25" t="s">
        <v>182</v>
      </c>
      <c r="D233" s="27">
        <v>130000</v>
      </c>
      <c r="E233" s="27">
        <v>130000</v>
      </c>
      <c r="F233" s="27">
        <v>122094.98</v>
      </c>
      <c r="G233" s="66">
        <f t="shared" si="3"/>
        <v>0.93919215384615384</v>
      </c>
    </row>
    <row r="234" spans="1:7" x14ac:dyDescent="0.25">
      <c r="A234" s="24" t="s">
        <v>118</v>
      </c>
      <c r="B234" s="24" t="s">
        <v>136</v>
      </c>
      <c r="C234" s="25" t="s">
        <v>137</v>
      </c>
      <c r="D234" s="27">
        <v>240000</v>
      </c>
      <c r="E234" s="27">
        <v>240000</v>
      </c>
      <c r="F234" s="27">
        <v>175575</v>
      </c>
      <c r="G234" s="66">
        <f t="shared" si="3"/>
        <v>0.7315625</v>
      </c>
    </row>
    <row r="235" spans="1:7" x14ac:dyDescent="0.25">
      <c r="A235" s="24" t="s">
        <v>118</v>
      </c>
      <c r="B235" s="24" t="s">
        <v>229</v>
      </c>
      <c r="C235" s="25" t="s">
        <v>230</v>
      </c>
      <c r="D235" s="27">
        <v>45000</v>
      </c>
      <c r="E235" s="27">
        <v>45000</v>
      </c>
      <c r="F235" s="27">
        <v>30627.4</v>
      </c>
      <c r="G235" s="66">
        <f t="shared" si="3"/>
        <v>0.68060888888888893</v>
      </c>
    </row>
    <row r="236" spans="1:7" x14ac:dyDescent="0.25">
      <c r="A236" s="24" t="s">
        <v>118</v>
      </c>
      <c r="B236" s="24" t="s">
        <v>183</v>
      </c>
      <c r="C236" s="25" t="s">
        <v>184</v>
      </c>
      <c r="D236" s="27">
        <v>170000</v>
      </c>
      <c r="E236" s="27">
        <v>170000</v>
      </c>
      <c r="F236" s="27">
        <v>134992.4</v>
      </c>
      <c r="G236" s="66">
        <f t="shared" si="3"/>
        <v>0.79407294117647054</v>
      </c>
    </row>
    <row r="237" spans="1:7" x14ac:dyDescent="0.25">
      <c r="A237" s="24" t="s">
        <v>118</v>
      </c>
      <c r="B237" s="24" t="s">
        <v>235</v>
      </c>
      <c r="C237" s="25" t="s">
        <v>236</v>
      </c>
      <c r="D237" s="27">
        <v>270000</v>
      </c>
      <c r="E237" s="27">
        <v>270000</v>
      </c>
      <c r="F237" s="27">
        <v>163208.51</v>
      </c>
      <c r="G237" s="66">
        <f t="shared" si="3"/>
        <v>0.60447596296296302</v>
      </c>
    </row>
    <row r="238" spans="1:7" x14ac:dyDescent="0.25">
      <c r="A238" s="24" t="s">
        <v>118</v>
      </c>
      <c r="B238" s="24" t="s">
        <v>255</v>
      </c>
      <c r="C238" s="25" t="s">
        <v>256</v>
      </c>
      <c r="D238" s="27">
        <v>300000</v>
      </c>
      <c r="E238" s="27">
        <v>300000</v>
      </c>
      <c r="F238" s="27">
        <v>263035</v>
      </c>
      <c r="G238" s="66">
        <f t="shared" si="3"/>
        <v>0.87678333333333336</v>
      </c>
    </row>
    <row r="239" spans="1:7" x14ac:dyDescent="0.25">
      <c r="A239" s="24" t="s">
        <v>118</v>
      </c>
      <c r="B239" s="24" t="s">
        <v>155</v>
      </c>
      <c r="C239" s="25" t="s">
        <v>156</v>
      </c>
      <c r="D239" s="27">
        <v>55000</v>
      </c>
      <c r="E239" s="27">
        <v>55000</v>
      </c>
      <c r="F239" s="27">
        <v>34824.769999999997</v>
      </c>
      <c r="G239" s="66">
        <f t="shared" si="3"/>
        <v>0.63317763636363633</v>
      </c>
    </row>
    <row r="240" spans="1:7" x14ac:dyDescent="0.25">
      <c r="A240" s="33" t="s">
        <v>118</v>
      </c>
      <c r="B240" s="33" t="s">
        <v>213</v>
      </c>
      <c r="C240" s="34" t="s">
        <v>214</v>
      </c>
      <c r="D240" s="36">
        <v>96000</v>
      </c>
      <c r="E240" s="36">
        <v>96000</v>
      </c>
      <c r="F240" s="36">
        <v>49307.5</v>
      </c>
      <c r="G240" s="66">
        <f t="shared" si="3"/>
        <v>0.51361979166666671</v>
      </c>
    </row>
    <row r="241" spans="1:7" x14ac:dyDescent="0.25">
      <c r="A241" s="24" t="s">
        <v>118</v>
      </c>
      <c r="B241" s="24" t="s">
        <v>185</v>
      </c>
      <c r="C241" s="25" t="s">
        <v>186</v>
      </c>
      <c r="D241" s="27">
        <v>150000</v>
      </c>
      <c r="E241" s="27">
        <v>127255</v>
      </c>
      <c r="F241" s="27">
        <v>38964.800000000003</v>
      </c>
      <c r="G241" s="66">
        <f t="shared" si="3"/>
        <v>0.3061946485403324</v>
      </c>
    </row>
    <row r="242" spans="1:7" x14ac:dyDescent="0.25">
      <c r="A242" s="24" t="s">
        <v>118</v>
      </c>
      <c r="B242" s="24" t="s">
        <v>153</v>
      </c>
      <c r="C242" s="25" t="s">
        <v>154</v>
      </c>
      <c r="D242" s="27">
        <v>2300000</v>
      </c>
      <c r="E242" s="27">
        <v>2300000</v>
      </c>
      <c r="F242" s="27">
        <v>1834982.24</v>
      </c>
      <c r="G242" s="66">
        <f t="shared" si="3"/>
        <v>0.79781836521739125</v>
      </c>
    </row>
    <row r="243" spans="1:7" x14ac:dyDescent="0.25">
      <c r="A243" s="24" t="s">
        <v>118</v>
      </c>
      <c r="B243" s="24" t="s">
        <v>138</v>
      </c>
      <c r="C243" s="25" t="s">
        <v>139</v>
      </c>
      <c r="D243" s="27">
        <v>80000</v>
      </c>
      <c r="E243" s="27">
        <v>80000</v>
      </c>
      <c r="F243" s="27">
        <v>43530.75</v>
      </c>
      <c r="G243" s="66">
        <f t="shared" si="3"/>
        <v>0.54413437499999995</v>
      </c>
    </row>
    <row r="244" spans="1:7" x14ac:dyDescent="0.25">
      <c r="A244" s="24" t="s">
        <v>118</v>
      </c>
      <c r="B244" s="24" t="s">
        <v>257</v>
      </c>
      <c r="C244" s="25" t="s">
        <v>258</v>
      </c>
      <c r="D244" s="27">
        <v>90000</v>
      </c>
      <c r="E244" s="27">
        <v>90000</v>
      </c>
      <c r="F244" s="27">
        <v>0</v>
      </c>
      <c r="G244" s="66">
        <f t="shared" si="3"/>
        <v>0</v>
      </c>
    </row>
    <row r="245" spans="1:7" x14ac:dyDescent="0.25">
      <c r="A245" s="24" t="s">
        <v>118</v>
      </c>
      <c r="B245" s="24" t="s">
        <v>187</v>
      </c>
      <c r="C245" s="25" t="s">
        <v>188</v>
      </c>
      <c r="D245" s="27">
        <v>25000</v>
      </c>
      <c r="E245" s="27">
        <v>25000</v>
      </c>
      <c r="F245" s="27">
        <v>14959</v>
      </c>
      <c r="G245" s="66">
        <f t="shared" si="3"/>
        <v>0.59836</v>
      </c>
    </row>
    <row r="246" spans="1:7" x14ac:dyDescent="0.25">
      <c r="A246" s="24" t="s">
        <v>118</v>
      </c>
      <c r="B246" s="24" t="s">
        <v>189</v>
      </c>
      <c r="C246" s="25" t="s">
        <v>190</v>
      </c>
      <c r="D246" s="27">
        <v>56000</v>
      </c>
      <c r="E246" s="27">
        <v>56000</v>
      </c>
      <c r="F246" s="27">
        <v>42707.44</v>
      </c>
      <c r="G246" s="66">
        <f t="shared" si="3"/>
        <v>0.76263285714285722</v>
      </c>
    </row>
    <row r="247" spans="1:7" x14ac:dyDescent="0.25">
      <c r="A247" s="24" t="s">
        <v>118</v>
      </c>
      <c r="B247" s="24" t="s">
        <v>237</v>
      </c>
      <c r="C247" s="25" t="s">
        <v>238</v>
      </c>
      <c r="D247" s="27">
        <v>120000</v>
      </c>
      <c r="E247" s="27">
        <v>120000</v>
      </c>
      <c r="F247" s="27">
        <v>89509.23</v>
      </c>
      <c r="G247" s="66">
        <f t="shared" si="3"/>
        <v>0.74591025</v>
      </c>
    </row>
    <row r="248" spans="1:7" x14ac:dyDescent="0.25">
      <c r="A248" s="33" t="s">
        <v>118</v>
      </c>
      <c r="B248" s="33" t="s">
        <v>259</v>
      </c>
      <c r="C248" s="34" t="s">
        <v>260</v>
      </c>
      <c r="D248" s="36">
        <v>55000</v>
      </c>
      <c r="E248" s="36">
        <v>55000</v>
      </c>
      <c r="F248" s="36">
        <v>51972.4</v>
      </c>
      <c r="G248" s="66">
        <f t="shared" si="3"/>
        <v>0.94495272727272728</v>
      </c>
    </row>
    <row r="249" spans="1:7" x14ac:dyDescent="0.25">
      <c r="A249" s="24" t="s">
        <v>118</v>
      </c>
      <c r="B249" s="24" t="s">
        <v>151</v>
      </c>
      <c r="C249" s="25" t="s">
        <v>152</v>
      </c>
      <c r="D249" s="27">
        <v>0</v>
      </c>
      <c r="E249" s="27">
        <v>0</v>
      </c>
      <c r="F249" s="27">
        <v>23144.5</v>
      </c>
      <c r="G249" s="66">
        <v>0</v>
      </c>
    </row>
    <row r="250" spans="1:7" x14ac:dyDescent="0.25">
      <c r="A250" s="24" t="s">
        <v>118</v>
      </c>
      <c r="B250" s="24" t="s">
        <v>261</v>
      </c>
      <c r="C250" s="25" t="s">
        <v>262</v>
      </c>
      <c r="D250" s="27">
        <v>0</v>
      </c>
      <c r="E250" s="27">
        <v>0</v>
      </c>
      <c r="F250" s="27">
        <v>18529</v>
      </c>
      <c r="G250" s="66">
        <v>0</v>
      </c>
    </row>
    <row r="251" spans="1:7" x14ac:dyDescent="0.25">
      <c r="A251" s="24" t="s">
        <v>118</v>
      </c>
      <c r="B251" s="24" t="s">
        <v>195</v>
      </c>
      <c r="C251" s="25" t="s">
        <v>196</v>
      </c>
      <c r="D251" s="27">
        <v>70000</v>
      </c>
      <c r="E251" s="27">
        <v>70000</v>
      </c>
      <c r="F251" s="27">
        <v>59940</v>
      </c>
      <c r="G251" s="66">
        <f t="shared" si="3"/>
        <v>0.85628571428571432</v>
      </c>
    </row>
    <row r="252" spans="1:7" x14ac:dyDescent="0.25">
      <c r="A252" s="24" t="s">
        <v>118</v>
      </c>
      <c r="B252" s="24" t="s">
        <v>263</v>
      </c>
      <c r="C252" s="25" t="s">
        <v>264</v>
      </c>
      <c r="D252" s="27">
        <v>90000</v>
      </c>
      <c r="E252" s="27">
        <v>90000</v>
      </c>
      <c r="F252" s="27">
        <v>79900</v>
      </c>
      <c r="G252" s="66">
        <f t="shared" si="3"/>
        <v>0.88777777777777778</v>
      </c>
    </row>
    <row r="253" spans="1:7" x14ac:dyDescent="0.25">
      <c r="A253" s="24" t="s">
        <v>118</v>
      </c>
      <c r="B253" s="24" t="s">
        <v>239</v>
      </c>
      <c r="C253" s="25" t="s">
        <v>240</v>
      </c>
      <c r="D253" s="27">
        <v>26000</v>
      </c>
      <c r="E253" s="27">
        <v>26000</v>
      </c>
      <c r="F253" s="27">
        <v>14650</v>
      </c>
      <c r="G253" s="66">
        <f t="shared" si="3"/>
        <v>0.56346153846153846</v>
      </c>
    </row>
    <row r="254" spans="1:7" x14ac:dyDescent="0.25">
      <c r="A254" s="24" t="s">
        <v>118</v>
      </c>
      <c r="B254" s="24" t="s">
        <v>265</v>
      </c>
      <c r="C254" s="25" t="s">
        <v>266</v>
      </c>
      <c r="D254" s="27">
        <v>4500</v>
      </c>
      <c r="E254" s="27">
        <v>4500</v>
      </c>
      <c r="F254" s="27">
        <v>1500</v>
      </c>
      <c r="G254" s="66">
        <f t="shared" si="3"/>
        <v>0.33333333333333331</v>
      </c>
    </row>
    <row r="255" spans="1:7" x14ac:dyDescent="0.25">
      <c r="A255" s="24" t="s">
        <v>118</v>
      </c>
      <c r="B255" s="24" t="s">
        <v>267</v>
      </c>
      <c r="C255" s="25" t="s">
        <v>268</v>
      </c>
      <c r="D255" s="27">
        <v>0</v>
      </c>
      <c r="E255" s="27">
        <v>5000</v>
      </c>
      <c r="F255" s="27">
        <v>5000</v>
      </c>
      <c r="G255" s="66">
        <f t="shared" si="3"/>
        <v>1</v>
      </c>
    </row>
    <row r="256" spans="1:7" x14ac:dyDescent="0.25">
      <c r="A256" s="24" t="s">
        <v>118</v>
      </c>
      <c r="B256" s="24" t="s">
        <v>269</v>
      </c>
      <c r="C256" s="25" t="s">
        <v>270</v>
      </c>
      <c r="D256" s="27">
        <v>320000</v>
      </c>
      <c r="E256" s="27">
        <v>320000</v>
      </c>
      <c r="F256" s="27">
        <v>219639</v>
      </c>
      <c r="G256" s="66">
        <f t="shared" si="3"/>
        <v>0.68637187499999996</v>
      </c>
    </row>
    <row r="257" spans="1:7" x14ac:dyDescent="0.25">
      <c r="A257" s="24" t="s">
        <v>118</v>
      </c>
      <c r="B257" s="24" t="s">
        <v>271</v>
      </c>
      <c r="C257" s="25" t="s">
        <v>272</v>
      </c>
      <c r="D257" s="27">
        <v>8483228</v>
      </c>
      <c r="E257" s="27">
        <v>13814352.359999999</v>
      </c>
      <c r="F257" s="27">
        <v>0</v>
      </c>
      <c r="G257" s="66">
        <f t="shared" si="3"/>
        <v>0</v>
      </c>
    </row>
    <row r="258" spans="1:7" x14ac:dyDescent="0.25">
      <c r="A258" s="24" t="s">
        <v>118</v>
      </c>
      <c r="B258" s="24" t="s">
        <v>273</v>
      </c>
      <c r="C258" s="25" t="s">
        <v>258</v>
      </c>
      <c r="D258" s="27">
        <v>0</v>
      </c>
      <c r="E258" s="27">
        <v>155000</v>
      </c>
      <c r="F258" s="27">
        <v>167209.5</v>
      </c>
      <c r="G258" s="66">
        <f t="shared" si="3"/>
        <v>1.0787709677419355</v>
      </c>
    </row>
    <row r="259" spans="1:7" x14ac:dyDescent="0.25">
      <c r="A259" s="18" t="s">
        <v>122</v>
      </c>
      <c r="B259" s="18" t="s">
        <v>4</v>
      </c>
      <c r="C259" s="19" t="s">
        <v>123</v>
      </c>
      <c r="D259" s="21">
        <v>100000</v>
      </c>
      <c r="E259" s="21">
        <v>940000</v>
      </c>
      <c r="F259" s="21">
        <v>864708.72</v>
      </c>
      <c r="G259" s="57">
        <f t="shared" ref="G259:G266" si="4">F259/E259</f>
        <v>0.91990289361702127</v>
      </c>
    </row>
    <row r="260" spans="1:7" x14ac:dyDescent="0.25">
      <c r="A260" s="24" t="s">
        <v>122</v>
      </c>
      <c r="B260" s="24" t="s">
        <v>274</v>
      </c>
      <c r="C260" s="25" t="s">
        <v>275</v>
      </c>
      <c r="D260" s="27">
        <v>0</v>
      </c>
      <c r="E260" s="27">
        <v>840000</v>
      </c>
      <c r="F260" s="27">
        <v>785366.71</v>
      </c>
      <c r="G260" s="66">
        <f t="shared" si="4"/>
        <v>0.93496036904761903</v>
      </c>
    </row>
    <row r="261" spans="1:7" x14ac:dyDescent="0.25">
      <c r="A261" s="33" t="s">
        <v>122</v>
      </c>
      <c r="B261" s="33" t="s">
        <v>255</v>
      </c>
      <c r="C261" s="34" t="s">
        <v>256</v>
      </c>
      <c r="D261" s="36">
        <v>100000</v>
      </c>
      <c r="E261" s="36">
        <v>100000</v>
      </c>
      <c r="F261" s="36">
        <v>79342.009999999995</v>
      </c>
      <c r="G261" s="66">
        <f t="shared" si="4"/>
        <v>0.79342009999999996</v>
      </c>
    </row>
    <row r="262" spans="1:7" x14ac:dyDescent="0.25">
      <c r="A262" s="18" t="s">
        <v>276</v>
      </c>
      <c r="B262" s="18" t="s">
        <v>4</v>
      </c>
      <c r="C262" s="19" t="s">
        <v>277</v>
      </c>
      <c r="D262" s="21">
        <v>6550000</v>
      </c>
      <c r="E262" s="21">
        <v>6901090</v>
      </c>
      <c r="F262" s="21">
        <v>6447797.2699999996</v>
      </c>
      <c r="G262" s="57">
        <f t="shared" si="4"/>
        <v>0.93431577765251572</v>
      </c>
    </row>
    <row r="263" spans="1:7" x14ac:dyDescent="0.25">
      <c r="A263" s="24" t="s">
        <v>276</v>
      </c>
      <c r="B263" s="24" t="s">
        <v>265</v>
      </c>
      <c r="C263" s="25" t="s">
        <v>266</v>
      </c>
      <c r="D263" s="27">
        <v>1750000</v>
      </c>
      <c r="E263" s="27">
        <v>1750000</v>
      </c>
      <c r="F263" s="27">
        <v>1296707.27</v>
      </c>
      <c r="G263" s="66">
        <f t="shared" si="4"/>
        <v>0.74097558285714282</v>
      </c>
    </row>
    <row r="264" spans="1:7" x14ac:dyDescent="0.25">
      <c r="A264" s="24" t="s">
        <v>276</v>
      </c>
      <c r="B264" s="24" t="s">
        <v>278</v>
      </c>
      <c r="C264" s="25" t="s">
        <v>279</v>
      </c>
      <c r="D264" s="27">
        <v>4800000</v>
      </c>
      <c r="E264" s="27">
        <v>5151090</v>
      </c>
      <c r="F264" s="27">
        <v>5151090</v>
      </c>
      <c r="G264" s="66">
        <f t="shared" si="4"/>
        <v>1</v>
      </c>
    </row>
    <row r="265" spans="1:7" x14ac:dyDescent="0.25">
      <c r="A265" s="18" t="s">
        <v>126</v>
      </c>
      <c r="B265" s="18" t="s">
        <v>4</v>
      </c>
      <c r="C265" s="19" t="s">
        <v>127</v>
      </c>
      <c r="D265" s="21">
        <v>0</v>
      </c>
      <c r="E265" s="21">
        <v>91564.2</v>
      </c>
      <c r="F265" s="21">
        <v>91564.2</v>
      </c>
      <c r="G265" s="57">
        <f t="shared" si="4"/>
        <v>1</v>
      </c>
    </row>
    <row r="266" spans="1:7" x14ac:dyDescent="0.25">
      <c r="A266" s="24" t="s">
        <v>126</v>
      </c>
      <c r="B266" s="24" t="s">
        <v>159</v>
      </c>
      <c r="C266" s="25" t="s">
        <v>160</v>
      </c>
      <c r="D266" s="27">
        <v>0</v>
      </c>
      <c r="E266" s="27">
        <v>91564.2</v>
      </c>
      <c r="F266" s="27">
        <v>91564.2</v>
      </c>
      <c r="G266" s="66">
        <f t="shared" si="4"/>
        <v>1</v>
      </c>
    </row>
    <row r="267" spans="1:7" ht="24.75" thickBot="1" x14ac:dyDescent="0.3">
      <c r="A267" s="48"/>
      <c r="B267" s="49">
        <v>8901</v>
      </c>
      <c r="C267" s="64" t="s">
        <v>289</v>
      </c>
      <c r="D267" s="51">
        <v>0</v>
      </c>
      <c r="E267" s="51">
        <v>0</v>
      </c>
      <c r="F267" s="51">
        <v>116618.93</v>
      </c>
      <c r="G267" s="52"/>
    </row>
    <row r="268" spans="1:7" ht="15.75" thickTop="1" x14ac:dyDescent="0.25">
      <c r="A268" s="59" t="s">
        <v>283</v>
      </c>
      <c r="B268" s="59" t="s">
        <v>4</v>
      </c>
      <c r="C268" s="60" t="s">
        <v>4</v>
      </c>
      <c r="D268" s="61">
        <v>282901041</v>
      </c>
      <c r="E268" s="61">
        <v>297327123.31</v>
      </c>
      <c r="F268" s="62">
        <f>F267+F2+F4+F8+F10+F12+F15+F18+F21+F27+F33+F35+F54+F60+F65+F68+F70+F79+F88+F93+F107+F121+F126+F128+F136+F138+F143+F147+F149+F156+F158+F160+F171+F175+F177+F198+F208+F217+F220+F259+F262+F265</f>
        <v>228840615.59</v>
      </c>
      <c r="G268" s="63">
        <f>F268/E268</f>
        <v>0.76965940087277407</v>
      </c>
    </row>
    <row r="270" spans="1:7" ht="16.5" customHeight="1" x14ac:dyDescent="0.25"/>
    <row r="271" spans="1:7" x14ac:dyDescent="0.25">
      <c r="D271" s="4"/>
      <c r="E271" s="5"/>
      <c r="F271" s="6"/>
    </row>
    <row r="272" spans="1:7" x14ac:dyDescent="0.25">
      <c r="D272" s="4"/>
      <c r="E272" s="5"/>
      <c r="F272" s="6"/>
    </row>
    <row r="273" spans="4:6" x14ac:dyDescent="0.25">
      <c r="D273" s="4"/>
      <c r="E273" s="5"/>
      <c r="F273" s="6"/>
    </row>
    <row r="277" spans="4:6" x14ac:dyDescent="0.25">
      <c r="F277" s="65"/>
    </row>
    <row r="279" spans="4:6" x14ac:dyDescent="0.25">
      <c r="F279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activeCell="C18" sqref="C18"/>
    </sheetView>
  </sheetViews>
  <sheetFormatPr defaultRowHeight="15" x14ac:dyDescent="0.25"/>
  <cols>
    <col min="1" max="1" width="14" customWidth="1"/>
    <col min="2" max="2" width="33.140625" customWidth="1"/>
    <col min="3" max="3" width="23.42578125" customWidth="1"/>
    <col min="4" max="4" width="20.85546875" customWidth="1"/>
    <col min="5" max="5" width="24.7109375" customWidth="1"/>
  </cols>
  <sheetData>
    <row r="1" spans="1:3" ht="15.75" thickBot="1" x14ac:dyDescent="0.3">
      <c r="A1" s="72" t="s">
        <v>308</v>
      </c>
      <c r="B1" s="73" t="s">
        <v>307</v>
      </c>
      <c r="C1" s="74" t="s">
        <v>306</v>
      </c>
    </row>
    <row r="2" spans="1:3" ht="15.75" thickTop="1" x14ac:dyDescent="0.25">
      <c r="A2" s="75" t="s">
        <v>305</v>
      </c>
      <c r="B2" s="76" t="s">
        <v>304</v>
      </c>
      <c r="C2" s="13">
        <v>6851193.4199999999</v>
      </c>
    </row>
    <row r="3" spans="1:3" x14ac:dyDescent="0.25">
      <c r="A3" s="75" t="s">
        <v>303</v>
      </c>
      <c r="B3" s="75" t="s">
        <v>302</v>
      </c>
      <c r="C3" s="17">
        <v>3620204</v>
      </c>
    </row>
    <row r="4" spans="1:3" x14ac:dyDescent="0.25">
      <c r="A4" s="75" t="s">
        <v>301</v>
      </c>
      <c r="B4" s="75" t="s">
        <v>300</v>
      </c>
      <c r="C4" s="17">
        <v>385.8</v>
      </c>
    </row>
    <row r="5" spans="1:3" x14ac:dyDescent="0.25">
      <c r="A5" s="75" t="s">
        <v>299</v>
      </c>
      <c r="B5" s="75" t="s">
        <v>298</v>
      </c>
      <c r="C5" s="17">
        <v>0</v>
      </c>
    </row>
    <row r="6" spans="1:3" x14ac:dyDescent="0.25">
      <c r="A6" s="75" t="s">
        <v>297</v>
      </c>
      <c r="B6" s="75" t="s">
        <v>296</v>
      </c>
      <c r="C6" s="17">
        <v>94000</v>
      </c>
    </row>
    <row r="7" spans="1:3" x14ac:dyDescent="0.25">
      <c r="A7" s="75" t="s">
        <v>295</v>
      </c>
      <c r="B7" s="75" t="s">
        <v>294</v>
      </c>
      <c r="C7" s="17">
        <v>2259016.1800000002</v>
      </c>
    </row>
    <row r="8" spans="1:3" x14ac:dyDescent="0.25">
      <c r="A8" s="75" t="s">
        <v>293</v>
      </c>
      <c r="B8" s="75" t="s">
        <v>292</v>
      </c>
      <c r="C8" s="17">
        <v>5880920.7000000002</v>
      </c>
    </row>
    <row r="9" spans="1:3" ht="15.75" thickBot="1" x14ac:dyDescent="0.3">
      <c r="A9" s="77" t="s">
        <v>291</v>
      </c>
      <c r="B9" s="77" t="s">
        <v>290</v>
      </c>
      <c r="C9" s="78">
        <v>719904.7</v>
      </c>
    </row>
    <row r="10" spans="1:3" ht="15.75" thickTop="1" x14ac:dyDescent="0.25">
      <c r="A10" s="79" t="s">
        <v>283</v>
      </c>
      <c r="B10" s="79"/>
      <c r="C10" s="80">
        <f>SUM(C2:C9)</f>
        <v>19425624.800000001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workbookViewId="0">
      <selection activeCell="F26" sqref="F26"/>
    </sheetView>
  </sheetViews>
  <sheetFormatPr defaultRowHeight="15" x14ac:dyDescent="0.25"/>
  <cols>
    <col min="1" max="1" width="11" customWidth="1"/>
    <col min="2" max="2" width="13.28515625" customWidth="1"/>
    <col min="3" max="3" width="9.42578125" customWidth="1"/>
    <col min="4" max="4" width="17.7109375" customWidth="1"/>
    <col min="5" max="5" width="23.140625" customWidth="1"/>
    <col min="6" max="6" width="19.42578125" customWidth="1"/>
    <col min="7" max="7" width="23.7109375" customWidth="1"/>
    <col min="8" max="8" width="27.140625" customWidth="1"/>
  </cols>
  <sheetData>
    <row r="1" spans="1:8" ht="15.75" thickBot="1" x14ac:dyDescent="0.3">
      <c r="A1" s="85" t="s">
        <v>333</v>
      </c>
      <c r="B1" s="86" t="s">
        <v>332</v>
      </c>
      <c r="C1" s="86" t="s">
        <v>331</v>
      </c>
      <c r="D1" s="87" t="s">
        <v>330</v>
      </c>
      <c r="E1" s="87" t="s">
        <v>329</v>
      </c>
      <c r="F1" s="86" t="s">
        <v>328</v>
      </c>
      <c r="G1" s="85" t="s">
        <v>327</v>
      </c>
      <c r="H1" s="85" t="s">
        <v>334</v>
      </c>
    </row>
    <row r="2" spans="1:8" ht="15.75" thickTop="1" x14ac:dyDescent="0.25">
      <c r="A2" s="75" t="s">
        <v>271</v>
      </c>
      <c r="B2" s="75" t="s">
        <v>118</v>
      </c>
      <c r="C2" s="75" t="s">
        <v>4</v>
      </c>
      <c r="D2" s="88">
        <f>3513228</f>
        <v>3513228</v>
      </c>
      <c r="E2" s="88">
        <f>1053720.4+8260631.96</f>
        <v>9314352.3599999994</v>
      </c>
      <c r="F2" s="89">
        <v>0</v>
      </c>
      <c r="G2" s="10" t="s">
        <v>335</v>
      </c>
      <c r="H2" s="10"/>
    </row>
    <row r="3" spans="1:8" x14ac:dyDescent="0.25">
      <c r="A3" s="75" t="s">
        <v>271</v>
      </c>
      <c r="B3" s="75" t="s">
        <v>118</v>
      </c>
      <c r="C3" s="75" t="s">
        <v>326</v>
      </c>
      <c r="D3" s="88">
        <v>0</v>
      </c>
      <c r="E3" s="88">
        <v>1000000</v>
      </c>
      <c r="F3" s="90">
        <v>0</v>
      </c>
      <c r="G3" s="10" t="s">
        <v>344</v>
      </c>
      <c r="H3" s="10" t="s">
        <v>325</v>
      </c>
    </row>
    <row r="4" spans="1:8" x14ac:dyDescent="0.25">
      <c r="A4" s="75" t="s">
        <v>271</v>
      </c>
      <c r="B4" s="75" t="s">
        <v>118</v>
      </c>
      <c r="C4" s="75" t="s">
        <v>324</v>
      </c>
      <c r="D4" s="88">
        <v>0</v>
      </c>
      <c r="E4" s="88">
        <v>300000</v>
      </c>
      <c r="F4" s="90">
        <v>0</v>
      </c>
      <c r="G4" s="10" t="s">
        <v>343</v>
      </c>
      <c r="H4" s="10" t="s">
        <v>323</v>
      </c>
    </row>
    <row r="5" spans="1:8" x14ac:dyDescent="0.25">
      <c r="A5" s="75" t="s">
        <v>271</v>
      </c>
      <c r="B5" s="75" t="s">
        <v>118</v>
      </c>
      <c r="C5" s="75" t="s">
        <v>322</v>
      </c>
      <c r="D5" s="88">
        <v>2600000</v>
      </c>
      <c r="E5" s="88">
        <v>2600000</v>
      </c>
      <c r="F5" s="90">
        <v>0</v>
      </c>
      <c r="G5" s="75" t="s">
        <v>342</v>
      </c>
      <c r="H5" s="10" t="s">
        <v>4</v>
      </c>
    </row>
    <row r="6" spans="1:8" x14ac:dyDescent="0.25">
      <c r="A6" s="75" t="s">
        <v>271</v>
      </c>
      <c r="B6" s="75" t="s">
        <v>118</v>
      </c>
      <c r="C6" s="75" t="s">
        <v>321</v>
      </c>
      <c r="D6" s="88">
        <v>500000</v>
      </c>
      <c r="E6" s="88">
        <v>500000</v>
      </c>
      <c r="F6" s="90">
        <v>0</v>
      </c>
      <c r="G6" s="10" t="s">
        <v>341</v>
      </c>
      <c r="H6" s="10" t="s">
        <v>4</v>
      </c>
    </row>
    <row r="7" spans="1:8" x14ac:dyDescent="0.25">
      <c r="A7" s="75" t="s">
        <v>271</v>
      </c>
      <c r="B7" s="75" t="s">
        <v>118</v>
      </c>
      <c r="C7" s="75" t="s">
        <v>320</v>
      </c>
      <c r="D7" s="88">
        <v>250000</v>
      </c>
      <c r="E7" s="88">
        <v>0</v>
      </c>
      <c r="F7" s="90">
        <v>0</v>
      </c>
      <c r="G7" s="10" t="s">
        <v>340</v>
      </c>
      <c r="H7" s="10" t="s">
        <v>319</v>
      </c>
    </row>
    <row r="8" spans="1:8" x14ac:dyDescent="0.25">
      <c r="A8" s="75" t="s">
        <v>271</v>
      </c>
      <c r="B8" s="75" t="s">
        <v>118</v>
      </c>
      <c r="C8" s="75" t="s">
        <v>318</v>
      </c>
      <c r="D8" s="88">
        <v>150000</v>
      </c>
      <c r="E8" s="88">
        <v>0</v>
      </c>
      <c r="F8" s="90">
        <v>0</v>
      </c>
      <c r="G8" s="10" t="s">
        <v>339</v>
      </c>
      <c r="H8" s="10" t="s">
        <v>315</v>
      </c>
    </row>
    <row r="9" spans="1:8" x14ac:dyDescent="0.25">
      <c r="A9" s="75" t="s">
        <v>271</v>
      </c>
      <c r="B9" s="75" t="s">
        <v>118</v>
      </c>
      <c r="C9" s="91" t="s">
        <v>317</v>
      </c>
      <c r="D9" s="88">
        <v>420000</v>
      </c>
      <c r="E9" s="90">
        <v>0</v>
      </c>
      <c r="F9" s="88">
        <v>0</v>
      </c>
      <c r="G9" s="10" t="s">
        <v>338</v>
      </c>
      <c r="H9" s="75" t="s">
        <v>315</v>
      </c>
    </row>
    <row r="10" spans="1:8" x14ac:dyDescent="0.25">
      <c r="A10" s="75" t="s">
        <v>271</v>
      </c>
      <c r="B10" s="75" t="s">
        <v>118</v>
      </c>
      <c r="C10" s="91" t="s">
        <v>316</v>
      </c>
      <c r="D10" s="88">
        <v>350000</v>
      </c>
      <c r="E10" s="90">
        <v>0</v>
      </c>
      <c r="F10" s="88">
        <v>0</v>
      </c>
      <c r="G10" s="10" t="s">
        <v>337</v>
      </c>
      <c r="H10" s="10" t="s">
        <v>315</v>
      </c>
    </row>
    <row r="11" spans="1:8" ht="15.75" thickBot="1" x14ac:dyDescent="0.3">
      <c r="A11" s="75" t="s">
        <v>271</v>
      </c>
      <c r="B11" s="75" t="s">
        <v>118</v>
      </c>
      <c r="C11" s="75" t="s">
        <v>314</v>
      </c>
      <c r="D11" s="78">
        <v>700000</v>
      </c>
      <c r="E11" s="92">
        <v>100000</v>
      </c>
      <c r="F11" s="90">
        <v>0</v>
      </c>
      <c r="G11" s="10" t="s">
        <v>336</v>
      </c>
      <c r="H11" s="10" t="s">
        <v>313</v>
      </c>
    </row>
    <row r="12" spans="1:8" ht="15.75" thickTop="1" x14ac:dyDescent="0.25">
      <c r="A12" s="93" t="s">
        <v>283</v>
      </c>
      <c r="B12" s="94"/>
      <c r="C12" s="94"/>
      <c r="D12" s="95">
        <f>SUM(D2:D11)</f>
        <v>8483228</v>
      </c>
      <c r="E12" s="95">
        <f>SUM(E2:E11)</f>
        <v>13814352.359999999</v>
      </c>
      <c r="F12" s="94"/>
      <c r="G12" s="94"/>
      <c r="H12" s="9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workbookViewId="0">
      <selection activeCell="C13" sqref="C13"/>
    </sheetView>
  </sheetViews>
  <sheetFormatPr defaultRowHeight="15" x14ac:dyDescent="0.25"/>
  <cols>
    <col min="1" max="1" width="11.85546875" customWidth="1"/>
    <col min="2" max="2" width="33.140625" customWidth="1"/>
    <col min="3" max="3" width="19.42578125" customWidth="1"/>
    <col min="4" max="4" width="33.42578125" customWidth="1"/>
    <col min="5" max="5" width="28.28515625" customWidth="1"/>
  </cols>
  <sheetData>
    <row r="1" spans="1:3" ht="15.75" thickBot="1" x14ac:dyDescent="0.3">
      <c r="A1" s="72" t="s">
        <v>308</v>
      </c>
      <c r="B1" s="73" t="s">
        <v>307</v>
      </c>
      <c r="C1" s="74" t="s">
        <v>306</v>
      </c>
    </row>
    <row r="2" spans="1:3" ht="15.75" thickTop="1" x14ac:dyDescent="0.25">
      <c r="A2" s="81" t="s">
        <v>312</v>
      </c>
      <c r="B2" s="82" t="s">
        <v>311</v>
      </c>
      <c r="C2" s="13">
        <v>-100000000</v>
      </c>
    </row>
    <row r="3" spans="1:3" ht="15.75" thickBot="1" x14ac:dyDescent="0.3">
      <c r="A3" s="83" t="s">
        <v>310</v>
      </c>
      <c r="B3" s="83" t="s">
        <v>309</v>
      </c>
      <c r="C3" s="78">
        <v>-40321169.920000002</v>
      </c>
    </row>
    <row r="4" spans="1:3" ht="15.75" thickTop="1" x14ac:dyDescent="0.25">
      <c r="A4" s="79" t="s">
        <v>283</v>
      </c>
      <c r="B4" s="79"/>
      <c r="C4" s="84">
        <f>SUM(C2:C3)</f>
        <v>-140321169.92000002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I. Rozpočtové příjmy</vt:lpstr>
      <vt:lpstr>II. Rozpočtové výdaje</vt:lpstr>
      <vt:lpstr>III. Stavy bankovních účtů</vt:lpstr>
      <vt:lpstr>IV. Rezerva</vt:lpstr>
      <vt:lpstr>V. Stavy úvěrových účtů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Skálová Markéta</cp:lastModifiedBy>
  <dcterms:created xsi:type="dcterms:W3CDTF">2021-10-10T11:48:15Z</dcterms:created>
  <dcterms:modified xsi:type="dcterms:W3CDTF">2021-10-11T08:46:40Z</dcterms:modified>
</cp:coreProperties>
</file>