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13_ncr:1_{0EBF82AD-EEEF-4429-BC14-783AD7C4D92E}" xr6:coauthVersionLast="38" xr6:coauthVersionMax="38" xr10:uidLastSave="{00000000-0000-0000-0000-000000000000}"/>
  <bookViews>
    <workbookView xWindow="240" yWindow="465" windowWidth="14805" windowHeight="76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List1!$A$1:$G$354</definedName>
  </definedNames>
  <calcPr calcId="162913"/>
</workbook>
</file>

<file path=xl/calcChain.xml><?xml version="1.0" encoding="utf-8"?>
<calcChain xmlns="http://schemas.openxmlformats.org/spreadsheetml/2006/main">
  <c r="F76" i="1" l="1"/>
  <c r="F354" i="1"/>
  <c r="F306" i="1"/>
  <c r="F292" i="1"/>
  <c r="F283" i="1"/>
  <c r="F273" i="1"/>
  <c r="F252" i="1"/>
  <c r="F218" i="1"/>
  <c r="G294" i="1"/>
  <c r="G295" i="1"/>
  <c r="G296" i="1"/>
  <c r="G297" i="1"/>
  <c r="G305" i="1" l="1"/>
  <c r="G304" i="1"/>
  <c r="G303" i="1"/>
  <c r="G302" i="1"/>
  <c r="G301" i="1"/>
  <c r="G300" i="1"/>
  <c r="G299" i="1"/>
  <c r="E304" i="1"/>
  <c r="G293" i="1"/>
  <c r="G292" i="1"/>
  <c r="G284" i="1"/>
  <c r="G285" i="1"/>
  <c r="G286" i="1"/>
  <c r="G287" i="1"/>
  <c r="G289" i="1"/>
  <c r="G290" i="1"/>
  <c r="G291" i="1"/>
  <c r="F293" i="1"/>
  <c r="F209" i="1"/>
  <c r="F119" i="1"/>
  <c r="E292" i="1"/>
  <c r="D292" i="1"/>
  <c r="D298" i="1"/>
  <c r="G231" i="1"/>
  <c r="E155" i="1"/>
  <c r="F153" i="1"/>
  <c r="F85" i="1"/>
  <c r="G53" i="1"/>
  <c r="E161" i="1" l="1"/>
  <c r="G158" i="1"/>
  <c r="G148" i="1"/>
  <c r="F124" i="1"/>
  <c r="G119" i="1"/>
  <c r="G120" i="1"/>
  <c r="E87" i="1"/>
  <c r="G74" i="1" l="1"/>
  <c r="G50" i="1"/>
  <c r="G46" i="1"/>
  <c r="G38" i="1"/>
  <c r="G37" i="1"/>
  <c r="G26" i="1"/>
  <c r="G35" i="1"/>
  <c r="F77" i="1" l="1"/>
  <c r="G182" i="1" l="1"/>
  <c r="G187" i="1"/>
  <c r="G186" i="1"/>
  <c r="G185" i="1"/>
  <c r="G184" i="1"/>
  <c r="G343" i="1" l="1"/>
  <c r="F236" i="1" l="1"/>
  <c r="E236" i="1"/>
  <c r="G147" i="1"/>
  <c r="G149" i="1"/>
  <c r="D109" i="1"/>
  <c r="E109" i="1"/>
  <c r="F109" i="1"/>
  <c r="F87" i="1"/>
  <c r="E77" i="1"/>
  <c r="G109" i="1" l="1"/>
  <c r="F350" i="1"/>
  <c r="D350" i="1"/>
  <c r="E350" i="1"/>
  <c r="G352" i="1"/>
  <c r="G351" i="1"/>
  <c r="G338" i="1"/>
  <c r="G333" i="1"/>
  <c r="G283" i="1"/>
  <c r="E283" i="1"/>
  <c r="D283" i="1"/>
  <c r="G272" i="1"/>
  <c r="G269" i="1"/>
  <c r="G258" i="1"/>
  <c r="G257" i="1"/>
  <c r="G214" i="1"/>
  <c r="E209" i="1"/>
  <c r="G206" i="1"/>
  <c r="G205" i="1"/>
  <c r="F191" i="1"/>
  <c r="E191" i="1"/>
  <c r="D191" i="1"/>
  <c r="G198" i="1"/>
  <c r="G197" i="1"/>
  <c r="G196" i="1"/>
  <c r="G195" i="1"/>
  <c r="G194" i="1"/>
  <c r="G193" i="1"/>
  <c r="G192" i="1"/>
  <c r="F161" i="1"/>
  <c r="D161" i="1"/>
  <c r="G157" i="1"/>
  <c r="F155" i="1"/>
  <c r="D155" i="1"/>
  <c r="G156" i="1"/>
  <c r="F142" i="1"/>
  <c r="E142" i="1"/>
  <c r="D142" i="1"/>
  <c r="D124" i="1"/>
  <c r="G145" i="1"/>
  <c r="G144" i="1"/>
  <c r="G143" i="1"/>
  <c r="D121" i="1"/>
  <c r="F121" i="1"/>
  <c r="E121" i="1"/>
  <c r="G123" i="1"/>
  <c r="F100" i="1"/>
  <c r="G107" i="1"/>
  <c r="G191" i="1" l="1"/>
  <c r="G121" i="1"/>
  <c r="G161" i="1"/>
  <c r="G142" i="1"/>
  <c r="E85" i="1"/>
  <c r="D85" i="1"/>
  <c r="D77" i="1"/>
  <c r="G57" i="1"/>
  <c r="G70" i="1"/>
  <c r="G69" i="1"/>
  <c r="G68" i="1"/>
  <c r="G18" i="1"/>
  <c r="G17" i="1"/>
  <c r="G9" i="1"/>
  <c r="F241" i="1" l="1"/>
  <c r="F238" i="1"/>
  <c r="F229" i="1"/>
  <c r="F225" i="1"/>
  <c r="F220" i="1"/>
  <c r="F211" i="1"/>
  <c r="F203" i="1"/>
  <c r="F179" i="1"/>
  <c r="F173" i="1"/>
  <c r="F164" i="1"/>
  <c r="F150" i="1"/>
  <c r="F146" i="1"/>
  <c r="F97" i="1"/>
  <c r="F92" i="1"/>
  <c r="F81" i="1"/>
  <c r="G7" i="1"/>
  <c r="G8" i="1"/>
  <c r="G10" i="1"/>
  <c r="G11" i="1"/>
  <c r="G12" i="1"/>
  <c r="G13" i="1"/>
  <c r="G14" i="1"/>
  <c r="G15" i="1"/>
  <c r="G16" i="1"/>
  <c r="G19" i="1"/>
  <c r="G20" i="1"/>
  <c r="G23" i="1"/>
  <c r="G24" i="1"/>
  <c r="G25" i="1"/>
  <c r="G33" i="1"/>
  <c r="G34" i="1"/>
  <c r="G36" i="1"/>
  <c r="G39" i="1"/>
  <c r="G40" i="1"/>
  <c r="G41" i="1"/>
  <c r="G42" i="1"/>
  <c r="G43" i="1"/>
  <c r="G44" i="1"/>
  <c r="G45" i="1"/>
  <c r="G47" i="1"/>
  <c r="G49" i="1"/>
  <c r="G51" i="1"/>
  <c r="G52" i="1"/>
  <c r="G54" i="1"/>
  <c r="G56" i="1"/>
  <c r="G58" i="1"/>
  <c r="G59" i="1"/>
  <c r="G60" i="1"/>
  <c r="G61" i="1"/>
  <c r="G62" i="1"/>
  <c r="G63" i="1"/>
  <c r="G64" i="1"/>
  <c r="G66" i="1"/>
  <c r="G67" i="1"/>
  <c r="G72" i="1"/>
  <c r="G73" i="1"/>
  <c r="G82" i="1"/>
  <c r="G83" i="1"/>
  <c r="G84" i="1"/>
  <c r="G85" i="1"/>
  <c r="G86" i="1"/>
  <c r="G89" i="1"/>
  <c r="G91" i="1"/>
  <c r="G94" i="1"/>
  <c r="G96" i="1"/>
  <c r="G98" i="1"/>
  <c r="G99" i="1"/>
  <c r="G101" i="1"/>
  <c r="G102" i="1"/>
  <c r="G103" i="1"/>
  <c r="G106" i="1"/>
  <c r="G115" i="1"/>
  <c r="G117" i="1"/>
  <c r="G118" i="1"/>
  <c r="G122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51" i="1"/>
  <c r="G152" i="1"/>
  <c r="G154" i="1"/>
  <c r="G159" i="1"/>
  <c r="G160" i="1"/>
  <c r="G165" i="1"/>
  <c r="G166" i="1"/>
  <c r="G167" i="1"/>
  <c r="G168" i="1"/>
  <c r="G169" i="1"/>
  <c r="G170" i="1"/>
  <c r="G171" i="1"/>
  <c r="G172" i="1"/>
  <c r="G174" i="1"/>
  <c r="G175" i="1"/>
  <c r="G176" i="1"/>
  <c r="G177" i="1"/>
  <c r="G178" i="1"/>
  <c r="G180" i="1"/>
  <c r="G181" i="1"/>
  <c r="G183" i="1"/>
  <c r="G188" i="1"/>
  <c r="G189" i="1"/>
  <c r="G190" i="1"/>
  <c r="G199" i="1"/>
  <c r="G200" i="1"/>
  <c r="G204" i="1"/>
  <c r="G207" i="1"/>
  <c r="G208" i="1"/>
  <c r="G210" i="1"/>
  <c r="G212" i="1"/>
  <c r="G213" i="1"/>
  <c r="G216" i="1"/>
  <c r="G217" i="1"/>
  <c r="G219" i="1"/>
  <c r="G221" i="1"/>
  <c r="G222" i="1"/>
  <c r="G223" i="1"/>
  <c r="G226" i="1"/>
  <c r="G227" i="1"/>
  <c r="G228" i="1"/>
  <c r="G230" i="1"/>
  <c r="G232" i="1"/>
  <c r="G233" i="1"/>
  <c r="G234" i="1"/>
  <c r="G235" i="1"/>
  <c r="G237" i="1"/>
  <c r="G239" i="1"/>
  <c r="G242" i="1"/>
  <c r="G243" i="1"/>
  <c r="G244" i="1"/>
  <c r="G245" i="1"/>
  <c r="G246" i="1"/>
  <c r="G247" i="1"/>
  <c r="G248" i="1"/>
  <c r="G249" i="1"/>
  <c r="G250" i="1"/>
  <c r="G251" i="1"/>
  <c r="G253" i="1"/>
  <c r="G254" i="1"/>
  <c r="G255" i="1"/>
  <c r="G256" i="1"/>
  <c r="G259" i="1"/>
  <c r="G260" i="1"/>
  <c r="G261" i="1"/>
  <c r="G262" i="1"/>
  <c r="G263" i="1"/>
  <c r="G264" i="1"/>
  <c r="G265" i="1"/>
  <c r="G266" i="1"/>
  <c r="G267" i="1"/>
  <c r="G268" i="1"/>
  <c r="G270" i="1"/>
  <c r="G271" i="1"/>
  <c r="G274" i="1"/>
  <c r="G275" i="1"/>
  <c r="G276" i="1"/>
  <c r="G277" i="1"/>
  <c r="G278" i="1"/>
  <c r="G279" i="1"/>
  <c r="G280" i="1"/>
  <c r="G281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9" i="1"/>
  <c r="G340" i="1"/>
  <c r="G346" i="1"/>
  <c r="G349" i="1"/>
  <c r="G350" i="1"/>
  <c r="G6" i="1"/>
  <c r="D345" i="1" l="1"/>
  <c r="D306" i="1" s="1"/>
  <c r="D273" i="1"/>
  <c r="D252" i="1"/>
  <c r="D241" i="1"/>
  <c r="D238" i="1"/>
  <c r="D236" i="1"/>
  <c r="D229" i="1"/>
  <c r="D225" i="1"/>
  <c r="D220" i="1"/>
  <c r="D218" i="1"/>
  <c r="D211" i="1"/>
  <c r="D209" i="1"/>
  <c r="D203" i="1"/>
  <c r="D201" i="1"/>
  <c r="D179" i="1"/>
  <c r="D173" i="1"/>
  <c r="D164" i="1"/>
  <c r="D153" i="1"/>
  <c r="D150" i="1"/>
  <c r="D146" i="1"/>
  <c r="D100" i="1"/>
  <c r="D97" i="1"/>
  <c r="D92" i="1"/>
  <c r="D87" i="1"/>
  <c r="D81" i="1"/>
  <c r="D354" i="1" l="1"/>
  <c r="E306" i="1"/>
  <c r="E273" i="1"/>
  <c r="G273" i="1" s="1"/>
  <c r="E252" i="1"/>
  <c r="G252" i="1" s="1"/>
  <c r="E241" i="1"/>
  <c r="G241" i="1" s="1"/>
  <c r="E238" i="1"/>
  <c r="G238" i="1" s="1"/>
  <c r="G236" i="1"/>
  <c r="E229" i="1"/>
  <c r="G229" i="1" s="1"/>
  <c r="E225" i="1"/>
  <c r="G225" i="1" s="1"/>
  <c r="E220" i="1"/>
  <c r="G220" i="1" s="1"/>
  <c r="E218" i="1"/>
  <c r="G218" i="1" s="1"/>
  <c r="E211" i="1"/>
  <c r="G211" i="1" s="1"/>
  <c r="G209" i="1"/>
  <c r="E203" i="1"/>
  <c r="G203" i="1" s="1"/>
  <c r="E179" i="1"/>
  <c r="G179" i="1" s="1"/>
  <c r="E173" i="1"/>
  <c r="G173" i="1" s="1"/>
  <c r="E164" i="1"/>
  <c r="G164" i="1" s="1"/>
  <c r="G155" i="1"/>
  <c r="G153" i="1"/>
  <c r="E150" i="1"/>
  <c r="G150" i="1" s="1"/>
  <c r="E146" i="1"/>
  <c r="G146" i="1" s="1"/>
  <c r="E124" i="1"/>
  <c r="G124" i="1" s="1"/>
  <c r="E100" i="1"/>
  <c r="G100" i="1" s="1"/>
  <c r="E97" i="1"/>
  <c r="G97" i="1" s="1"/>
  <c r="E92" i="1"/>
  <c r="G92" i="1" s="1"/>
  <c r="G87" i="1"/>
  <c r="E81" i="1"/>
  <c r="G81" i="1" s="1"/>
  <c r="E354" i="1" l="1"/>
  <c r="G345" i="1"/>
  <c r="G354" i="1" l="1"/>
  <c r="G306" i="1"/>
  <c r="G77" i="1"/>
  <c r="G76" i="1"/>
</calcChain>
</file>

<file path=xl/sharedStrings.xml><?xml version="1.0" encoding="utf-8"?>
<sst xmlns="http://schemas.openxmlformats.org/spreadsheetml/2006/main" count="362" uniqueCount="211">
  <si>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</si>
  <si>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</si>
  <si>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</si>
  <si>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</si>
  <si>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</si>
  <si>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</si>
  <si>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</si>
  <si>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</si>
  <si>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</si>
  <si>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</si>
  <si>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</si>
  <si>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</si>
  <si>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</si>
  <si>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</si>
  <si>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</si>
  <si>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</si>
  <si>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</si>
  <si>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</si>
  <si>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</si>
  <si>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</si>
  <si>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</si>
  <si>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</si>
  <si>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</si>
  <si>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</si>
  <si>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</si>
  <si>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</si>
  <si>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</si>
  <si>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</si>
  <si>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</si>
  <si>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</si>
  <si>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</si>
  <si>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</si>
  <si>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</si>
  <si>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</si>
  <si>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</si>
  <si>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</si>
  <si>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</si>
  <si>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</si>
  <si>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</si>
  <si>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</si>
  <si>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</si>
  <si>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</si>
  <si>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</si>
  <si>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</si>
  <si>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Služby peněžních ústavů - kladné úroky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</si>
  <si>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</si>
  <si>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</si>
  <si>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</si>
  <si>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</si>
  <si>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</si>
  <si>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</si>
  <si>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</si>
  <si>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</si>
  <si>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</si>
  <si>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</si>
  <si>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</si>
  <si>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</si>
  <si>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</si>
  <si>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</si>
  <si>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</si>
  <si>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</si>
  <si>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</si>
  <si>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</si>
  <si>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</si>
  <si>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</si>
  <si>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</si>
  <si>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</si>
  <si>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</si>
  <si>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</si>
  <si>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</si>
  <si>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</si>
  <si>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</si>
  <si>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</si>
  <si>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</si>
  <si>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</si>
  <si>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</si>
  <si>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</si>
  <si>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</si>
  <si>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</si>
  <si>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</si>
  <si>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</si>
  <si>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</si>
  <si>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</si>
  <si>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</si>
  <si>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</si>
  <si>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 xml:space="preserve">kapitola bytové hospodářství  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</si>
  <si>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</si>
  <si>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</si>
  <si>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</si>
  <si>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</si>
  <si>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</si>
  <si>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</si>
  <si>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</si>
  <si>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</si>
  <si>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</si>
  <si>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</si>
  <si>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</si>
  <si>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</si>
  <si>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</si>
  <si>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</si>
  <si>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</si>
  <si>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</si>
  <si>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</si>
  <si>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</si>
  <si>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</si>
  <si>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</si>
  <si>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</si>
  <si>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</si>
  <si>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</si>
  <si>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</si>
  <si>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</si>
  <si>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</si>
  <si>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</si>
  <si>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</si>
  <si>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</si>
  <si>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</si>
  <si>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</si>
  <si>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</si>
  <si>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</si>
  <si>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</si>
  <si>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</si>
  <si>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</si>
  <si>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</si>
  <si>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</si>
  <si>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</si>
  <si>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</si>
  <si>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</si>
  <si>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</si>
  <si>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</si>
  <si>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</si>
  <si>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</si>
  <si>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</si>
  <si>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</si>
  <si>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</si>
  <si>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pohoštění a dary</t>
  </si>
  <si>
    <t>věcné dary</t>
  </si>
  <si>
    <t>dary obyvatelstvu</t>
  </si>
  <si>
    <t>ostatní neinvestiční dotace SO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</si>
  <si>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</si>
  <si>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</si>
  <si>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</si>
  <si>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</si>
  <si>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</si>
  <si>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Kapitola služby peněžních ústavů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</si>
  <si>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</si>
  <si>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</si>
  <si>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</si>
  <si>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</si>
  <si>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</si>
  <si>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</si>
  <si>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přijaté nekapitálové příspěvky</t>
  </si>
  <si>
    <t xml:space="preserve">Celkem příjmy obce </t>
  </si>
  <si>
    <t>Příjem z fondu reprodukce TS</t>
  </si>
  <si>
    <t>Pronájem ostatních nemovitostí a jejich částí</t>
  </si>
  <si>
    <t>Příjmy z pronájmu pozemků</t>
  </si>
  <si>
    <t>Příjmy z nájmů</t>
  </si>
  <si>
    <t>Přijaté  dary - investiční</t>
  </si>
  <si>
    <t>přijaté investiční dary</t>
  </si>
  <si>
    <t>Příjmy z prodeje pozemků</t>
  </si>
  <si>
    <t>ostatní výdaje nesouv.s inv.nákupy</t>
  </si>
  <si>
    <t>úhrada sankcí jiným rozpočtům</t>
  </si>
  <si>
    <t>poskytnuté zálohy vl.pokl.(stav pokladny na konci měsíce)</t>
  </si>
  <si>
    <t>nájemné - technická položka</t>
  </si>
  <si>
    <t>poskytnuté příspěvky a náhrady</t>
  </si>
  <si>
    <t>leasing vozidla</t>
  </si>
  <si>
    <t>Investiční transfery od kraje</t>
  </si>
  <si>
    <t>Přijaté příspěvky a náhrady</t>
  </si>
  <si>
    <t>Přijaté investiční dary</t>
  </si>
  <si>
    <t>Ostatní činnosti - poskytnuté náhrady</t>
  </si>
  <si>
    <t>Ostatní ekologické záležitosti</t>
  </si>
  <si>
    <t>investiční transfery ze státních fondů</t>
  </si>
  <si>
    <t>Požární ochrana - příspěvky a náhrady</t>
  </si>
  <si>
    <t>ostatní osobní náklady</t>
  </si>
  <si>
    <t>nákup ostatních služeb vč, SF(400 000)</t>
  </si>
  <si>
    <t>školení</t>
  </si>
  <si>
    <t>kapitola ostatní zájmová činnost jiná (klub důchodců)</t>
  </si>
  <si>
    <t>nákup pozemku</t>
  </si>
  <si>
    <t>%</t>
  </si>
  <si>
    <t>odvody za nesplnění povinnosti povinný podíl</t>
  </si>
  <si>
    <t>§</t>
  </si>
  <si>
    <t>teplo</t>
  </si>
  <si>
    <t>Čerpání rozpočtu 2018</t>
  </si>
  <si>
    <t>Schválený 2018</t>
  </si>
  <si>
    <t>Upravený 2018</t>
  </si>
  <si>
    <t>čerpání 2018</t>
  </si>
  <si>
    <t>Daň z hazardních her</t>
  </si>
  <si>
    <t>Sankční platby přijaté od jiných subjektů</t>
  </si>
  <si>
    <t>Příjmy z poskytovaných služeb</t>
  </si>
  <si>
    <t>neidentifikované příjmy</t>
  </si>
  <si>
    <t xml:space="preserve"> </t>
  </si>
  <si>
    <t>činnosti kulturní - kronika města</t>
  </si>
  <si>
    <t>občerstvení</t>
  </si>
  <si>
    <t>ostatní tělovýchovná činnost</t>
  </si>
  <si>
    <t>neinvestiční transpery občanským sdružením</t>
  </si>
  <si>
    <t>Volba prezidenta republiky</t>
  </si>
  <si>
    <t>ostatní platy (náhrady mzdy)</t>
  </si>
  <si>
    <t>povinné pojistné (sociální, zdravotní)</t>
  </si>
  <si>
    <t>ostatní nákupy jinde nezařazené</t>
  </si>
  <si>
    <t>ostatní finanční operace</t>
  </si>
  <si>
    <t xml:space="preserve">Platby daní a poplatků SR </t>
  </si>
  <si>
    <t>Platby daní a poplatků - daň z příjmu obce</t>
  </si>
  <si>
    <t>Neinvestiční transfery - všeobecná pokladní správa</t>
  </si>
  <si>
    <t>poskytnuté náhrady</t>
  </si>
  <si>
    <t>Poskytnuté náhrady</t>
  </si>
  <si>
    <t>adresná rezerva -spoluúčast dotace JSDH</t>
  </si>
  <si>
    <t>adresná rezerva spoluúčast dotace verenda TÚ 110</t>
  </si>
  <si>
    <t>Přijaté neinvestiční dary</t>
  </si>
  <si>
    <t>Ostatní záležitosti školství</t>
  </si>
  <si>
    <t>ostatní tranfery neziskovým organizacím</t>
  </si>
  <si>
    <t>Volby do zastupitelstev obcí</t>
  </si>
  <si>
    <t>říjen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</si>
</sst>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3" fillId="0" borderId="1" xfId="0" applyFont="1" applyBorder="1"/>
    <xf numFmtId="0" fontId="13" fillId="0" borderId="0" xfId="0" applyFont="1"/>
    <xf numFmtId="0" fontId="12" fillId="0" borderId="1" xfId="0" applyFont="1" applyBorder="1"/>
    <xf numFmtId="0" fontId="13" fillId="2" borderId="1" xfId="0" applyFont="1" applyFill="1" applyBorder="1"/>
    <xf numFmtId="0" fontId="13" fillId="0" borderId="0" xfId="0" applyFont="1" applyBorder="1"/>
    <xf numFmtId="0" fontId="13" fillId="3" borderId="0" xfId="0" applyFont="1" applyFill="1" applyBorder="1"/>
    <xf numFmtId="0" fontId="13" fillId="3" borderId="1" xfId="0" applyFont="1" applyFill="1" applyBorder="1"/>
    <xf numFmtId="0" fontId="11" fillId="3" borderId="1" xfId="0" applyFont="1" applyFill="1" applyBorder="1"/>
    <xf numFmtId="0" fontId="0" fillId="4" borderId="0" xfId="0" applyFill="1" applyBorder="1"/>
    <xf numFmtId="0" fontId="13" fillId="4" borderId="0" xfId="0" applyFont="1" applyFill="1"/>
    <xf numFmtId="0" fontId="0" fillId="4" borderId="0" xfId="0" applyFill="1"/>
    <xf numFmtId="0" fontId="13" fillId="4" borderId="1" xfId="0" applyFont="1" applyFill="1" applyBorder="1"/>
    <xf numFmtId="43" fontId="0" fillId="0" borderId="0" xfId="1" applyFont="1"/>
    <xf numFmtId="43" fontId="15" fillId="0" borderId="1" xfId="1" applyFont="1" applyBorder="1"/>
    <xf numFmtId="43" fontId="0" fillId="4" borderId="1" xfId="1" applyFont="1" applyFill="1" applyBorder="1"/>
    <xf numFmtId="43" fontId="15" fillId="5" borderId="1" xfId="1" applyFont="1" applyFill="1" applyBorder="1"/>
    <xf numFmtId="43" fontId="0" fillId="4" borderId="0" xfId="1" applyFont="1" applyFill="1"/>
    <xf numFmtId="43" fontId="14" fillId="0" borderId="1" xfId="1" applyFont="1" applyFill="1" applyBorder="1"/>
    <xf numFmtId="0" fontId="0" fillId="0" borderId="0" xfId="0"/>
    <xf numFmtId="0" fontId="0" fillId="0" borderId="1" xfId="0" applyBorder="1"/>
    <xf numFmtId="0" fontId="15" fillId="0" borderId="1" xfId="0" applyFont="1" applyBorder="1"/>
    <xf numFmtId="0" fontId="0" fillId="0" borderId="1" xfId="0" applyBorder="1"/>
    <xf numFmtId="0" fontId="15" fillId="2" borderId="1" xfId="0" applyFont="1" applyFill="1" applyBorder="1"/>
    <xf numFmtId="43" fontId="15" fillId="0" borderId="0" xfId="1" applyFont="1"/>
    <xf numFmtId="0" fontId="11" fillId="4" borderId="1" xfId="0" applyFont="1" applyFill="1" applyBorder="1"/>
    <xf numFmtId="43" fontId="10" fillId="4" borderId="1" xfId="1" applyFont="1" applyFill="1" applyBorder="1"/>
    <xf numFmtId="43" fontId="11" fillId="0" borderId="1" xfId="1" applyFont="1" applyFill="1" applyBorder="1"/>
    <xf numFmtId="43" fontId="9" fillId="4" borderId="1" xfId="1" applyFont="1" applyFill="1" applyBorder="1"/>
    <xf numFmtId="43" fontId="13" fillId="5" borderId="1" xfId="1" applyFont="1" applyFill="1" applyBorder="1"/>
    <xf numFmtId="0" fontId="8" fillId="0" borderId="1" xfId="0" applyFont="1" applyBorder="1"/>
    <xf numFmtId="43" fontId="7" fillId="0" borderId="1" xfId="1" applyFont="1" applyBorder="1"/>
    <xf numFmtId="43" fontId="6" fillId="4" borderId="1" xfId="1" applyFont="1" applyFill="1" applyBorder="1"/>
    <xf numFmtId="0" fontId="0" fillId="0" borderId="0" xfId="0"/>
    <xf numFmtId="0" fontId="13" fillId="0" borderId="1" xfId="0" applyFont="1" applyBorder="1"/>
    <xf numFmtId="0" fontId="0" fillId="4" borderId="0" xfId="0" applyFill="1"/>
    <xf numFmtId="0" fontId="0" fillId="0" borderId="1" xfId="0" applyBorder="1"/>
    <xf numFmtId="43" fontId="0" fillId="0" borderId="1" xfId="1" applyFont="1" applyBorder="1"/>
    <xf numFmtId="43" fontId="0" fillId="0" borderId="1" xfId="1" applyFont="1" applyFill="1" applyBorder="1"/>
    <xf numFmtId="43" fontId="14" fillId="0" borderId="1" xfId="1" applyFont="1" applyBorder="1"/>
    <xf numFmtId="43" fontId="5" fillId="0" borderId="1" xfId="1" applyFont="1" applyFill="1" applyBorder="1"/>
    <xf numFmtId="43" fontId="4" fillId="0" borderId="1" xfId="1" applyFont="1" applyFill="1" applyBorder="1"/>
    <xf numFmtId="43" fontId="4" fillId="0" borderId="1" xfId="1" applyFont="1" applyBorder="1"/>
    <xf numFmtId="43" fontId="4" fillId="4" borderId="1" xfId="1" applyFont="1" applyFill="1" applyBorder="1"/>
    <xf numFmtId="43" fontId="4" fillId="0" borderId="2" xfId="1" applyFont="1" applyBorder="1"/>
    <xf numFmtId="0" fontId="0" fillId="4" borderId="1" xfId="0" applyFill="1" applyBorder="1"/>
    <xf numFmtId="43" fontId="0" fillId="4" borderId="1" xfId="0" applyNumberFormat="1" applyFill="1" applyBorder="1"/>
    <xf numFmtId="0" fontId="15" fillId="4" borderId="1" xfId="0" applyFont="1" applyFill="1" applyBorder="1"/>
    <xf numFmtId="43" fontId="0" fillId="4" borderId="0" xfId="1" applyFont="1" applyFill="1" applyAlignment="1">
      <alignment wrapText="1"/>
    </xf>
    <xf numFmtId="43" fontId="0" fillId="4" borderId="1" xfId="1" applyFont="1" applyFill="1" applyBorder="1" applyAlignment="1">
      <alignment wrapText="1"/>
    </xf>
    <xf numFmtId="43" fontId="15" fillId="4" borderId="1" xfId="1" applyFont="1" applyFill="1" applyBorder="1" applyAlignment="1">
      <alignment wrapText="1"/>
    </xf>
    <xf numFmtId="43" fontId="3" fillId="4" borderId="1" xfId="1" applyFon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5" borderId="1" xfId="1" applyFont="1" applyFill="1" applyBorder="1" applyAlignment="1">
      <alignment wrapText="1"/>
    </xf>
    <xf numFmtId="43" fontId="15" fillId="5" borderId="1" xfId="1" applyFont="1" applyFill="1" applyBorder="1" applyAlignment="1">
      <alignment wrapText="1"/>
    </xf>
    <xf numFmtId="43" fontId="0" fillId="5" borderId="1" xfId="0" applyNumberFormat="1" applyFill="1" applyBorder="1"/>
    <xf numFmtId="43" fontId="15" fillId="5" borderId="1" xfId="0" applyNumberFormat="1" applyFont="1" applyFill="1" applyBorder="1"/>
    <xf numFmtId="43" fontId="15" fillId="4" borderId="1" xfId="0" applyNumberFormat="1" applyFont="1" applyFill="1" applyBorder="1"/>
    <xf numFmtId="43" fontId="2" fillId="4" borderId="1" xfId="1" applyFont="1" applyFill="1" applyBorder="1" applyAlignment="1">
      <alignment wrapText="1"/>
    </xf>
    <xf numFmtId="43" fontId="17" fillId="0" borderId="1" xfId="1" applyFont="1" applyBorder="1"/>
    <xf numFmtId="0" fontId="18" fillId="0" borderId="1" xfId="0" applyFont="1" applyBorder="1"/>
    <xf numFmtId="0" fontId="13" fillId="0" borderId="1" xfId="0" applyFont="1" applyFill="1" applyBorder="1"/>
    <xf numFmtId="0" fontId="19" fillId="0" borderId="1" xfId="0" applyFont="1" applyBorder="1"/>
    <xf numFmtId="0" fontId="17" fillId="0" borderId="1" xfId="0" applyFont="1" applyBorder="1"/>
    <xf numFmtId="43" fontId="0" fillId="0" borderId="1" xfId="1" applyFont="1" applyFill="1" applyBorder="1" applyAlignment="1">
      <alignment wrapText="1"/>
    </xf>
    <xf numFmtId="43" fontId="0" fillId="0" borderId="0" xfId="0" applyNumberFormat="1"/>
    <xf numFmtId="43" fontId="15" fillId="5" borderId="1" xfId="1" applyFont="1" applyFill="1" applyBorder="1" applyAlignment="1">
      <alignment horizontal="center"/>
    </xf>
    <xf numFmtId="43" fontId="0" fillId="0" borderId="1" xfId="0" applyNumberFormat="1" applyFill="1" applyBorder="1"/>
    <xf numFmtId="0" fontId="11" fillId="0" borderId="1" xfId="0" applyFont="1" applyFill="1" applyBorder="1"/>
    <xf numFmtId="43" fontId="1" fillId="0" borderId="1" xfId="1" applyFont="1" applyFill="1" applyBorder="1"/>
    <xf numFmtId="43" fontId="1" fillId="4" borderId="1" xfId="1" applyFont="1" applyFill="1" applyBorder="1"/>
    <xf numFmtId="43" fontId="15" fillId="0" borderId="1" xfId="0" applyNumberFormat="1" applyFont="1" applyFill="1" applyBorder="1"/>
    <xf numFmtId="0" fontId="1" fillId="0" borderId="1" xfId="0" applyFont="1" applyFill="1" applyBorder="1"/>
    <xf numFmtId="43" fontId="17" fillId="4" borderId="1" xfId="1" applyFont="1" applyFill="1" applyBorder="1" applyAlignment="1">
      <alignment wrapText="1"/>
    </xf>
    <xf numFmtId="43" fontId="20" fillId="5" borderId="1" xfId="1" applyFont="1" applyFill="1" applyBorder="1"/>
    <xf numFmtId="43" fontId="20" fillId="5" borderId="1" xfId="1" applyFont="1" applyFill="1" applyBorder="1" applyAlignment="1">
      <alignment wrapText="1"/>
    </xf>
    <xf numFmtId="43" fontId="20" fillId="0" borderId="1" xfId="1" applyFont="1" applyFill="1" applyBorder="1"/>
    <xf numFmtId="43" fontId="20" fillId="0" borderId="1" xfId="1" applyFont="1" applyFill="1" applyBorder="1" applyAlignment="1">
      <alignment wrapText="1"/>
    </xf>
    <xf numFmtId="49" fontId="15" fillId="4" borderId="0" xfId="1" applyNumberFormat="1" applyFont="1" applyFill="1" applyAlignment="1">
      <alignment wrapText="1"/>
    </xf>
    <xf numFmtId="0" fontId="21" fillId="4" borderId="0" xfId="0" applyFont="1" applyFill="1"/>
    <xf numFmtId="43" fontId="22" fillId="6" borderId="1" xfId="1" applyFont="1" applyFill="1" applyBorder="1" applyAlignment="1">
      <alignment wrapText="1"/>
    </xf>
    <xf numFmtId="0" fontId="13" fillId="5" borderId="1" xfId="0" applyFont="1" applyFill="1" applyBorder="1"/>
    <xf numFmtId="0" fontId="15" fillId="5" borderId="1" xfId="0" applyFont="1" applyFill="1" applyBorder="1"/>
    <xf numFmtId="0" fontId="23" fillId="0" borderId="1" xfId="0" applyFont="1" applyBorder="1"/>
    <xf numFmtId="43" fontId="17" fillId="0" borderId="1" xfId="1" applyFont="1" applyFill="1" applyBorder="1"/>
    <xf numFmtId="43" fontId="17" fillId="4" borderId="1" xfId="0" applyNumberFormat="1" applyFont="1" applyFill="1" applyBorder="1"/>
    <xf numFmtId="43" fontId="20" fillId="0" borderId="1" xfId="1" applyFont="1" applyBorder="1"/>
    <xf numFmtId="43" fontId="20" fillId="4" borderId="1" xfId="1" applyFont="1" applyFill="1" applyBorder="1" applyAlignment="1">
      <alignment wrapText="1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4"/>
  <sheetViews>
    <sheetView tabSelected="1" topLeftCell="A55" zoomScaleNormal="100" workbookViewId="0">
      <selection activeCell="F77" sqref="F77"/>
    </sheetView>
  </sheetViews>
  <sheetFormatPr defaultRowHeight="15" x14ac:dyDescent="0.25"/>
  <cols>
    <col min="1" max="1" width="7.42578125" style="3" customWidth="1"/>
    <col min="2" max="2" width="8.28515625" style="3" customWidth="1"/>
    <col min="3" max="3" width="51.5703125" customWidth="1"/>
    <col min="4" max="4" width="18.140625" style="14" customWidth="1"/>
    <col min="5" max="5" width="18.28515625" style="14" customWidth="1"/>
    <col min="6" max="6" width="15.7109375" style="53" customWidth="1"/>
    <col min="7" max="7" width="14.5703125" customWidth="1"/>
    <col min="15" max="15" width="15.42578125" bestFit="1" customWidth="1"/>
  </cols>
  <sheetData>
    <row r="1" spans="1:13" x14ac:dyDescent="0.25">
      <c r="A1" s="2"/>
      <c r="B1" s="2"/>
      <c r="C1" s="2" t="s">
        <v>181</v>
      </c>
      <c r="D1" s="25"/>
      <c r="E1" s="25"/>
      <c r="F1" s="79" t="s">
        <v>210</v>
      </c>
      <c r="G1" s="12"/>
      <c r="H1" s="12"/>
      <c r="I1" s="12"/>
      <c r="J1" s="12"/>
      <c r="K1" s="12"/>
      <c r="L1" s="12"/>
      <c r="M1" s="12"/>
    </row>
    <row r="2" spans="1:13" x14ac:dyDescent="0.25">
      <c r="A2" s="2"/>
      <c r="B2" s="2"/>
      <c r="C2" s="1" t="s">
        <v>145</v>
      </c>
      <c r="D2" s="38"/>
      <c r="E2" s="38"/>
      <c r="F2" s="50"/>
      <c r="G2" s="46"/>
      <c r="H2" s="12"/>
      <c r="I2" s="12"/>
      <c r="J2" s="12"/>
      <c r="K2" s="12"/>
      <c r="L2" s="12"/>
      <c r="M2" s="12"/>
    </row>
    <row r="3" spans="1:13" x14ac:dyDescent="0.25">
      <c r="A3" s="2"/>
      <c r="B3" s="2"/>
      <c r="C3" s="1"/>
      <c r="D3" s="15" t="s">
        <v>182</v>
      </c>
      <c r="E3" s="15" t="s">
        <v>183</v>
      </c>
      <c r="F3" s="51" t="s">
        <v>184</v>
      </c>
      <c r="G3" s="48" t="s">
        <v>177</v>
      </c>
      <c r="H3" s="12"/>
      <c r="I3" s="12"/>
      <c r="J3" s="12"/>
      <c r="K3" s="12"/>
      <c r="L3" s="12"/>
      <c r="M3" s="12"/>
    </row>
    <row r="4" spans="1:13" x14ac:dyDescent="0.25">
      <c r="A4" s="2" t="s">
        <v>179</v>
      </c>
      <c r="B4" s="2" t="s">
        <v>0</v>
      </c>
      <c r="C4" s="2" t="s">
        <v>1</v>
      </c>
      <c r="D4" s="38"/>
      <c r="E4" s="38"/>
      <c r="F4" s="50"/>
      <c r="G4" s="46"/>
      <c r="H4" s="12"/>
      <c r="I4" s="12"/>
      <c r="J4" s="12"/>
      <c r="K4" s="12"/>
      <c r="L4" s="12"/>
      <c r="M4" s="12"/>
    </row>
    <row r="5" spans="1:13" x14ac:dyDescent="0.25">
      <c r="A5" s="2">
        <v>0</v>
      </c>
      <c r="B5" s="2" t="s">
        <v>2</v>
      </c>
      <c r="C5" s="2" t="s">
        <v>3</v>
      </c>
      <c r="D5" s="38"/>
      <c r="E5" s="38"/>
      <c r="F5" s="50"/>
      <c r="G5" s="46"/>
      <c r="H5" s="12"/>
      <c r="I5" s="12"/>
      <c r="J5" s="12"/>
      <c r="K5" s="12"/>
      <c r="L5" s="12"/>
      <c r="M5" s="12"/>
    </row>
    <row r="6" spans="1:13" x14ac:dyDescent="0.25">
      <c r="A6" s="2"/>
      <c r="B6" s="2">
        <v>1111</v>
      </c>
      <c r="C6" s="1" t="s">
        <v>4</v>
      </c>
      <c r="D6" s="38">
        <v>26452839</v>
      </c>
      <c r="E6" s="38">
        <v>26452839</v>
      </c>
      <c r="F6" s="50">
        <v>20782376.82</v>
      </c>
      <c r="G6" s="47">
        <f>F6/E6*100</f>
        <v>78.563880496909988</v>
      </c>
      <c r="H6" s="12"/>
      <c r="I6" s="12"/>
      <c r="J6" s="12"/>
      <c r="K6" s="12"/>
      <c r="L6" s="12"/>
      <c r="M6" s="12"/>
    </row>
    <row r="7" spans="1:13" x14ac:dyDescent="0.25">
      <c r="A7" s="2"/>
      <c r="B7" s="2">
        <v>1112</v>
      </c>
      <c r="C7" s="1" t="s">
        <v>5</v>
      </c>
      <c r="D7" s="38">
        <v>695796</v>
      </c>
      <c r="E7" s="38">
        <v>695796</v>
      </c>
      <c r="F7" s="50">
        <v>448969.64</v>
      </c>
      <c r="G7" s="47">
        <f t="shared" ref="G7:G72" si="0">F7/E7*100</f>
        <v>64.526044990198287</v>
      </c>
      <c r="H7" s="12"/>
      <c r="I7" s="12"/>
      <c r="J7" s="12"/>
      <c r="K7" s="12"/>
      <c r="L7" s="12"/>
      <c r="M7" s="12"/>
    </row>
    <row r="8" spans="1:13" x14ac:dyDescent="0.25">
      <c r="A8" s="2"/>
      <c r="B8" s="2">
        <v>1113</v>
      </c>
      <c r="C8" s="1" t="s">
        <v>6</v>
      </c>
      <c r="D8" s="38">
        <v>2145371</v>
      </c>
      <c r="E8" s="38">
        <v>2145371</v>
      </c>
      <c r="F8" s="50">
        <v>2066218.6</v>
      </c>
      <c r="G8" s="47">
        <f t="shared" si="0"/>
        <v>96.310549550637177</v>
      </c>
      <c r="H8" s="12"/>
      <c r="I8" s="12"/>
      <c r="J8" s="12"/>
      <c r="K8" s="12"/>
      <c r="L8" s="12"/>
      <c r="M8" s="12"/>
    </row>
    <row r="9" spans="1:13" x14ac:dyDescent="0.25">
      <c r="A9" s="2"/>
      <c r="B9" s="2">
        <v>1121</v>
      </c>
      <c r="C9" s="1" t="s">
        <v>7</v>
      </c>
      <c r="D9" s="38">
        <v>24004962</v>
      </c>
      <c r="E9" s="38">
        <v>24004962</v>
      </c>
      <c r="F9" s="50">
        <v>19365442.010000002</v>
      </c>
      <c r="G9" s="47">
        <f t="shared" si="0"/>
        <v>80.672662635333481</v>
      </c>
      <c r="H9" s="12"/>
      <c r="I9" s="12"/>
      <c r="J9" s="12"/>
      <c r="K9" s="12"/>
      <c r="L9" s="12"/>
      <c r="M9" s="12"/>
    </row>
    <row r="10" spans="1:13" x14ac:dyDescent="0.25">
      <c r="A10" s="2"/>
      <c r="B10" s="2">
        <v>1122</v>
      </c>
      <c r="C10" s="1" t="s">
        <v>8</v>
      </c>
      <c r="D10" s="38">
        <v>4500000</v>
      </c>
      <c r="E10" s="38">
        <v>4500000</v>
      </c>
      <c r="F10" s="50">
        <v>3977460</v>
      </c>
      <c r="G10" s="47">
        <f t="shared" si="0"/>
        <v>88.388000000000005</v>
      </c>
      <c r="H10" s="12"/>
      <c r="I10" s="12"/>
      <c r="J10" s="12"/>
      <c r="K10" s="12"/>
      <c r="L10" s="12"/>
      <c r="M10" s="12"/>
    </row>
    <row r="11" spans="1:13" x14ac:dyDescent="0.25">
      <c r="A11" s="2"/>
      <c r="B11" s="2">
        <v>1211</v>
      </c>
      <c r="C11" s="1" t="s">
        <v>9</v>
      </c>
      <c r="D11" s="38">
        <v>56185527</v>
      </c>
      <c r="E11" s="38">
        <v>56185527</v>
      </c>
      <c r="F11" s="50">
        <v>46386198.240000002</v>
      </c>
      <c r="G11" s="47">
        <f t="shared" si="0"/>
        <v>82.55898042924828</v>
      </c>
      <c r="H11" s="12"/>
      <c r="I11" s="12"/>
      <c r="J11" s="12"/>
      <c r="K11" s="12"/>
      <c r="L11" s="12"/>
      <c r="M11" s="12"/>
    </row>
    <row r="12" spans="1:13" x14ac:dyDescent="0.25">
      <c r="A12" s="2"/>
      <c r="B12" s="2">
        <v>1334</v>
      </c>
      <c r="C12" s="1" t="s">
        <v>10</v>
      </c>
      <c r="D12" s="38">
        <v>10000</v>
      </c>
      <c r="E12" s="38">
        <v>10000</v>
      </c>
      <c r="F12" s="50">
        <v>5411.22</v>
      </c>
      <c r="G12" s="47">
        <f t="shared" si="0"/>
        <v>54.112200000000001</v>
      </c>
      <c r="H12" s="12"/>
      <c r="I12" s="12"/>
      <c r="J12" s="12"/>
      <c r="K12" s="12"/>
      <c r="L12" s="12"/>
      <c r="M12" s="12"/>
    </row>
    <row r="13" spans="1:13" x14ac:dyDescent="0.25">
      <c r="A13" s="2"/>
      <c r="B13" s="2">
        <v>1340</v>
      </c>
      <c r="C13" s="1" t="s">
        <v>11</v>
      </c>
      <c r="D13" s="38">
        <v>4850000</v>
      </c>
      <c r="E13" s="38">
        <v>4850000</v>
      </c>
      <c r="F13" s="50">
        <v>4407366</v>
      </c>
      <c r="G13" s="47">
        <f t="shared" si="0"/>
        <v>90.87352577319588</v>
      </c>
      <c r="H13" s="12"/>
      <c r="I13" s="12"/>
      <c r="J13" s="12"/>
      <c r="K13" s="12"/>
      <c r="L13" s="12"/>
      <c r="M13" s="12"/>
    </row>
    <row r="14" spans="1:13" x14ac:dyDescent="0.25">
      <c r="A14" s="2"/>
      <c r="B14" s="2">
        <v>1341</v>
      </c>
      <c r="C14" s="1" t="s">
        <v>12</v>
      </c>
      <c r="D14" s="38">
        <v>130000</v>
      </c>
      <c r="E14" s="38">
        <v>150000</v>
      </c>
      <c r="F14" s="50">
        <v>139816</v>
      </c>
      <c r="G14" s="47">
        <f t="shared" si="0"/>
        <v>93.210666666666668</v>
      </c>
      <c r="H14" s="12"/>
      <c r="I14" s="12"/>
      <c r="J14" s="12"/>
      <c r="K14" s="12"/>
      <c r="L14" s="12"/>
      <c r="M14" s="12"/>
    </row>
    <row r="15" spans="1:13" x14ac:dyDescent="0.25">
      <c r="A15" s="2"/>
      <c r="B15" s="2">
        <v>1343</v>
      </c>
      <c r="C15" s="1" t="s">
        <v>13</v>
      </c>
      <c r="D15" s="38">
        <v>210000</v>
      </c>
      <c r="E15" s="38">
        <v>210000</v>
      </c>
      <c r="F15" s="50">
        <v>132572</v>
      </c>
      <c r="G15" s="47">
        <f t="shared" si="0"/>
        <v>63.12952380952381</v>
      </c>
      <c r="H15" s="12"/>
      <c r="I15" s="12"/>
      <c r="J15" s="12"/>
      <c r="K15" s="12"/>
      <c r="L15" s="12"/>
      <c r="M15" s="12"/>
    </row>
    <row r="16" spans="1:13" x14ac:dyDescent="0.25">
      <c r="A16" s="2"/>
      <c r="B16" s="2">
        <v>1345</v>
      </c>
      <c r="C16" s="1" t="s">
        <v>14</v>
      </c>
      <c r="D16" s="38">
        <v>100000</v>
      </c>
      <c r="E16" s="38">
        <v>100000</v>
      </c>
      <c r="F16" s="50">
        <v>72864</v>
      </c>
      <c r="G16" s="47">
        <f t="shared" si="0"/>
        <v>72.86399999999999</v>
      </c>
      <c r="H16" s="12"/>
      <c r="I16" s="12"/>
      <c r="J16" s="12"/>
      <c r="K16" s="12"/>
      <c r="L16" s="12"/>
      <c r="M16" s="12"/>
    </row>
    <row r="17" spans="1:13" s="34" customFormat="1" x14ac:dyDescent="0.25">
      <c r="A17" s="35"/>
      <c r="B17" s="35">
        <v>1361</v>
      </c>
      <c r="C17" s="37" t="s">
        <v>16</v>
      </c>
      <c r="D17" s="38">
        <v>460000</v>
      </c>
      <c r="E17" s="38">
        <v>460000</v>
      </c>
      <c r="F17" s="50">
        <v>406170</v>
      </c>
      <c r="G17" s="47">
        <f t="shared" ref="G17:G18" si="1">F17/E17*100</f>
        <v>88.297826086956519</v>
      </c>
      <c r="H17" s="36"/>
      <c r="I17" s="36"/>
      <c r="J17" s="36"/>
      <c r="K17" s="36"/>
      <c r="L17" s="36"/>
      <c r="M17" s="36"/>
    </row>
    <row r="18" spans="1:13" s="34" customFormat="1" x14ac:dyDescent="0.25">
      <c r="A18" s="35"/>
      <c r="B18" s="35">
        <v>1381</v>
      </c>
      <c r="C18" s="37" t="s">
        <v>185</v>
      </c>
      <c r="D18" s="60">
        <v>450000</v>
      </c>
      <c r="E18" s="38">
        <v>600000</v>
      </c>
      <c r="F18" s="50">
        <v>502246.73</v>
      </c>
      <c r="G18" s="47">
        <f t="shared" si="1"/>
        <v>83.707788333333326</v>
      </c>
      <c r="H18" s="36"/>
      <c r="I18" s="36"/>
      <c r="J18" s="36"/>
      <c r="K18" s="36"/>
      <c r="L18" s="36"/>
      <c r="M18" s="36"/>
    </row>
    <row r="19" spans="1:13" x14ac:dyDescent="0.25">
      <c r="A19" s="2"/>
      <c r="B19" s="2">
        <v>1382</v>
      </c>
      <c r="C19" s="1" t="s">
        <v>15</v>
      </c>
      <c r="D19" s="60">
        <v>250000</v>
      </c>
      <c r="E19" s="38">
        <v>250000</v>
      </c>
      <c r="F19" s="50"/>
      <c r="G19" s="47">
        <f t="shared" si="0"/>
        <v>0</v>
      </c>
      <c r="H19" s="12"/>
      <c r="I19" s="12"/>
      <c r="J19" s="12"/>
      <c r="K19" s="12"/>
      <c r="L19" s="12"/>
      <c r="M19" s="12"/>
    </row>
    <row r="20" spans="1:13" x14ac:dyDescent="0.25">
      <c r="A20" s="2"/>
      <c r="B20" s="2">
        <v>1511</v>
      </c>
      <c r="C20" s="1" t="s">
        <v>17</v>
      </c>
      <c r="D20" s="38">
        <v>3000000</v>
      </c>
      <c r="E20" s="38">
        <v>3000000</v>
      </c>
      <c r="F20" s="50">
        <v>2531236.2200000002</v>
      </c>
      <c r="G20" s="47">
        <f t="shared" si="0"/>
        <v>84.374540666666675</v>
      </c>
      <c r="H20" s="12"/>
      <c r="I20" s="12"/>
      <c r="J20" s="12"/>
      <c r="K20" s="12"/>
      <c r="L20" s="12"/>
      <c r="M20" s="12"/>
    </row>
    <row r="21" spans="1:13" x14ac:dyDescent="0.25">
      <c r="A21" s="2"/>
      <c r="B21" s="2"/>
      <c r="C21" s="2" t="s">
        <v>18</v>
      </c>
      <c r="D21" s="38"/>
      <c r="E21" s="38"/>
      <c r="F21" s="50"/>
      <c r="G21" s="47"/>
      <c r="H21" s="12"/>
      <c r="I21" s="12"/>
      <c r="J21" s="12"/>
      <c r="K21" s="12"/>
      <c r="L21" s="12"/>
      <c r="M21" s="12"/>
    </row>
    <row r="22" spans="1:13" s="34" customFormat="1" x14ac:dyDescent="0.25">
      <c r="A22" s="35"/>
      <c r="B22" s="35">
        <v>4111</v>
      </c>
      <c r="C22" s="64" t="s">
        <v>201</v>
      </c>
      <c r="D22" s="38"/>
      <c r="E22" s="38">
        <v>149268</v>
      </c>
      <c r="F22" s="50">
        <v>374268</v>
      </c>
      <c r="G22" s="47"/>
      <c r="H22" s="36"/>
      <c r="I22" s="36"/>
      <c r="J22" s="36"/>
      <c r="K22" s="36"/>
      <c r="L22" s="36"/>
      <c r="M22" s="36"/>
    </row>
    <row r="23" spans="1:13" x14ac:dyDescent="0.25">
      <c r="A23" s="2"/>
      <c r="B23" s="2">
        <v>4112</v>
      </c>
      <c r="C23" s="1" t="s">
        <v>19</v>
      </c>
      <c r="D23" s="38">
        <v>6590500</v>
      </c>
      <c r="E23" s="38">
        <v>6663600</v>
      </c>
      <c r="F23" s="50">
        <v>5553000</v>
      </c>
      <c r="G23" s="47">
        <f t="shared" si="0"/>
        <v>83.333333333333343</v>
      </c>
      <c r="H23" s="12"/>
      <c r="I23" s="12"/>
      <c r="J23" s="12"/>
      <c r="K23" s="12"/>
      <c r="L23" s="12"/>
      <c r="M23" s="12"/>
    </row>
    <row r="24" spans="1:13" x14ac:dyDescent="0.25">
      <c r="A24" s="2"/>
      <c r="B24" s="2">
        <v>4116</v>
      </c>
      <c r="C24" s="1" t="s">
        <v>19</v>
      </c>
      <c r="D24" s="38">
        <v>550000</v>
      </c>
      <c r="E24" s="38">
        <v>479286.4</v>
      </c>
      <c r="F24" s="50">
        <v>479286.4</v>
      </c>
      <c r="G24" s="47">
        <f t="shared" si="0"/>
        <v>100</v>
      </c>
      <c r="H24" s="12"/>
      <c r="I24" s="12"/>
      <c r="J24" s="12"/>
      <c r="K24" s="12"/>
      <c r="L24" s="12"/>
      <c r="M24" s="12"/>
    </row>
    <row r="25" spans="1:13" x14ac:dyDescent="0.25">
      <c r="A25" s="2"/>
      <c r="B25" s="2">
        <v>4121</v>
      </c>
      <c r="C25" s="1" t="s">
        <v>20</v>
      </c>
      <c r="D25" s="38">
        <v>515000</v>
      </c>
      <c r="E25" s="38">
        <v>665000</v>
      </c>
      <c r="F25" s="50">
        <v>25000</v>
      </c>
      <c r="G25" s="47">
        <f t="shared" si="0"/>
        <v>3.7593984962406015</v>
      </c>
      <c r="H25" s="12"/>
      <c r="I25" s="12"/>
      <c r="J25" s="12"/>
      <c r="K25" s="12"/>
      <c r="L25" s="12"/>
      <c r="M25" s="12"/>
    </row>
    <row r="26" spans="1:13" x14ac:dyDescent="0.25">
      <c r="A26" s="2"/>
      <c r="B26" s="2">
        <v>4122</v>
      </c>
      <c r="C26" s="1" t="s">
        <v>21</v>
      </c>
      <c r="D26" s="38"/>
      <c r="E26" s="38">
        <v>750000</v>
      </c>
      <c r="F26" s="50">
        <v>750000</v>
      </c>
      <c r="G26" s="47">
        <f t="shared" si="0"/>
        <v>100</v>
      </c>
      <c r="H26" s="12"/>
      <c r="I26" s="12"/>
      <c r="J26" s="12"/>
      <c r="K26" s="12"/>
      <c r="L26" s="12"/>
      <c r="M26" s="12"/>
    </row>
    <row r="27" spans="1:13" s="20" customFormat="1" x14ac:dyDescent="0.25">
      <c r="A27" s="2"/>
      <c r="B27" s="2">
        <v>4213</v>
      </c>
      <c r="C27" s="23" t="s">
        <v>170</v>
      </c>
      <c r="D27" s="38">
        <v>0</v>
      </c>
      <c r="E27" s="38">
        <v>0</v>
      </c>
      <c r="F27" s="50"/>
      <c r="G27" s="47"/>
      <c r="H27" s="12"/>
      <c r="I27" s="12"/>
      <c r="J27" s="12"/>
      <c r="K27" s="12"/>
      <c r="L27" s="12"/>
      <c r="M27" s="12"/>
    </row>
    <row r="28" spans="1:13" x14ac:dyDescent="0.25">
      <c r="A28" s="2"/>
      <c r="B28" s="2">
        <v>4216</v>
      </c>
      <c r="C28" s="1" t="s">
        <v>22</v>
      </c>
      <c r="D28" s="38">
        <v>11267265</v>
      </c>
      <c r="E28" s="38">
        <v>11267265</v>
      </c>
      <c r="F28" s="50"/>
      <c r="G28" s="47"/>
      <c r="H28" s="12"/>
      <c r="I28" s="12"/>
      <c r="J28" s="12"/>
      <c r="K28" s="12"/>
      <c r="L28" s="12"/>
      <c r="M28" s="12"/>
    </row>
    <row r="29" spans="1:13" s="20" customFormat="1" x14ac:dyDescent="0.25">
      <c r="A29" s="2"/>
      <c r="B29" s="2">
        <v>4222</v>
      </c>
      <c r="C29" s="23" t="s">
        <v>165</v>
      </c>
      <c r="D29" s="38">
        <v>0</v>
      </c>
      <c r="E29" s="38">
        <v>0</v>
      </c>
      <c r="F29" s="50"/>
      <c r="G29" s="47"/>
      <c r="H29" s="12"/>
      <c r="I29" s="12"/>
      <c r="J29" s="12"/>
      <c r="K29" s="12"/>
      <c r="L29" s="12"/>
      <c r="M29" s="12"/>
    </row>
    <row r="30" spans="1:13" s="34" customFormat="1" x14ac:dyDescent="0.25">
      <c r="A30" s="35">
        <v>2169</v>
      </c>
      <c r="B30" s="35">
        <v>2212</v>
      </c>
      <c r="C30" s="37" t="s">
        <v>186</v>
      </c>
      <c r="D30" s="38"/>
      <c r="E30" s="38">
        <v>42000</v>
      </c>
      <c r="F30" s="50">
        <v>42000</v>
      </c>
      <c r="G30" s="47"/>
      <c r="H30" s="36"/>
      <c r="I30" s="36"/>
      <c r="J30" s="36"/>
      <c r="K30" s="36"/>
      <c r="L30" s="36"/>
      <c r="M30" s="36"/>
    </row>
    <row r="31" spans="1:13" s="20" customFormat="1" x14ac:dyDescent="0.25">
      <c r="A31" s="2">
        <v>2212</v>
      </c>
      <c r="B31" s="2">
        <v>2324</v>
      </c>
      <c r="C31" s="23" t="s">
        <v>166</v>
      </c>
      <c r="D31" s="38">
        <v>0</v>
      </c>
      <c r="E31" s="38">
        <v>0</v>
      </c>
      <c r="F31" s="50"/>
      <c r="G31" s="47"/>
      <c r="H31" s="12"/>
      <c r="I31" s="12"/>
      <c r="J31" s="12"/>
      <c r="K31" s="12"/>
      <c r="L31" s="12"/>
      <c r="M31" s="12"/>
    </row>
    <row r="32" spans="1:13" s="20" customFormat="1" x14ac:dyDescent="0.25">
      <c r="A32" s="2"/>
      <c r="B32" s="2">
        <v>3121</v>
      </c>
      <c r="C32" s="23" t="s">
        <v>167</v>
      </c>
      <c r="D32" s="38"/>
      <c r="E32" s="38"/>
      <c r="F32" s="50"/>
      <c r="G32" s="47"/>
      <c r="H32" s="12"/>
      <c r="I32" s="12"/>
      <c r="J32" s="12"/>
      <c r="K32" s="12"/>
      <c r="L32" s="12"/>
      <c r="M32" s="12"/>
    </row>
    <row r="33" spans="1:13" x14ac:dyDescent="0.25">
      <c r="A33" s="2">
        <v>2310</v>
      </c>
      <c r="B33" s="2">
        <v>2132</v>
      </c>
      <c r="C33" s="1" t="s">
        <v>23</v>
      </c>
      <c r="D33" s="40">
        <v>3484800</v>
      </c>
      <c r="E33" s="40">
        <v>3484800</v>
      </c>
      <c r="F33" s="50">
        <v>3280310</v>
      </c>
      <c r="G33" s="47">
        <f t="shared" si="0"/>
        <v>94.131944444444443</v>
      </c>
      <c r="H33" s="12"/>
      <c r="I33" s="12"/>
      <c r="J33" s="12"/>
      <c r="K33" s="12"/>
      <c r="L33" s="12"/>
      <c r="M33" s="12"/>
    </row>
    <row r="34" spans="1:13" x14ac:dyDescent="0.25">
      <c r="A34" s="2">
        <v>2321</v>
      </c>
      <c r="B34" s="2">
        <v>2132</v>
      </c>
      <c r="C34" s="1" t="s">
        <v>24</v>
      </c>
      <c r="D34" s="40">
        <v>5674900</v>
      </c>
      <c r="E34" s="40">
        <v>5674900</v>
      </c>
      <c r="F34" s="50">
        <v>5179808.4000000004</v>
      </c>
      <c r="G34" s="47">
        <f t="shared" si="0"/>
        <v>91.275765211721804</v>
      </c>
      <c r="H34" s="12"/>
      <c r="I34" s="12"/>
      <c r="J34" s="12"/>
      <c r="K34" s="12"/>
      <c r="L34" s="12"/>
      <c r="M34" s="12"/>
    </row>
    <row r="35" spans="1:13" s="20" customFormat="1" x14ac:dyDescent="0.25">
      <c r="A35" s="2"/>
      <c r="B35" s="2">
        <v>2324</v>
      </c>
      <c r="C35" s="23" t="s">
        <v>166</v>
      </c>
      <c r="D35" s="40">
        <v>0</v>
      </c>
      <c r="E35" s="40">
        <v>669333.30000000005</v>
      </c>
      <c r="F35" s="50">
        <v>669333.30000000005</v>
      </c>
      <c r="G35" s="47">
        <f t="shared" si="0"/>
        <v>100</v>
      </c>
      <c r="H35" s="12"/>
      <c r="I35" s="12"/>
      <c r="J35" s="12"/>
      <c r="K35" s="12"/>
      <c r="L35" s="12"/>
      <c r="M35" s="12"/>
    </row>
    <row r="36" spans="1:13" x14ac:dyDescent="0.25">
      <c r="A36" s="2">
        <v>2329</v>
      </c>
      <c r="B36" s="2">
        <v>2132</v>
      </c>
      <c r="C36" s="1" t="s">
        <v>25</v>
      </c>
      <c r="D36" s="40">
        <v>654850</v>
      </c>
      <c r="E36" s="40">
        <v>654850</v>
      </c>
      <c r="F36" s="50">
        <v>600272.53</v>
      </c>
      <c r="G36" s="47">
        <f t="shared" si="0"/>
        <v>91.665653203023595</v>
      </c>
      <c r="H36" s="12"/>
      <c r="I36" s="12"/>
      <c r="J36" s="12"/>
      <c r="K36" s="12"/>
      <c r="L36" s="12"/>
      <c r="M36" s="12"/>
    </row>
    <row r="37" spans="1:13" s="34" customFormat="1" x14ac:dyDescent="0.25">
      <c r="A37" s="35">
        <v>3111</v>
      </c>
      <c r="B37" s="35">
        <v>2324</v>
      </c>
      <c r="C37" s="37" t="s">
        <v>150</v>
      </c>
      <c r="D37" s="40"/>
      <c r="E37" s="40">
        <v>33234.79</v>
      </c>
      <c r="F37" s="50">
        <v>33234.79</v>
      </c>
      <c r="G37" s="47">
        <f t="shared" si="0"/>
        <v>100</v>
      </c>
      <c r="H37" s="36"/>
      <c r="I37" s="36"/>
      <c r="J37" s="36"/>
      <c r="K37" s="36"/>
      <c r="L37" s="36"/>
      <c r="M37" s="36"/>
    </row>
    <row r="38" spans="1:13" s="34" customFormat="1" x14ac:dyDescent="0.25">
      <c r="A38" s="35">
        <v>3119</v>
      </c>
      <c r="B38" s="35">
        <v>2321</v>
      </c>
      <c r="C38" s="37" t="s">
        <v>206</v>
      </c>
      <c r="D38" s="40"/>
      <c r="E38" s="40">
        <v>109552.95</v>
      </c>
      <c r="F38" s="50">
        <v>109552.95</v>
      </c>
      <c r="G38" s="47">
        <f t="shared" si="0"/>
        <v>100</v>
      </c>
      <c r="H38" s="36"/>
      <c r="I38" s="36"/>
      <c r="J38" s="36"/>
      <c r="K38" s="36"/>
      <c r="L38" s="36"/>
      <c r="M38" s="36"/>
    </row>
    <row r="39" spans="1:13" x14ac:dyDescent="0.25">
      <c r="A39" s="2">
        <v>3314</v>
      </c>
      <c r="B39" s="2">
        <v>2111</v>
      </c>
      <c r="C39" s="1" t="s">
        <v>26</v>
      </c>
      <c r="D39" s="38">
        <v>55000</v>
      </c>
      <c r="E39" s="38">
        <v>55000</v>
      </c>
      <c r="F39" s="50">
        <v>40225</v>
      </c>
      <c r="G39" s="47">
        <f t="shared" si="0"/>
        <v>73.136363636363626</v>
      </c>
      <c r="H39" s="12"/>
      <c r="I39" s="12"/>
      <c r="J39" s="12"/>
      <c r="K39" s="12"/>
      <c r="L39" s="12"/>
      <c r="M39" s="12"/>
    </row>
    <row r="40" spans="1:13" x14ac:dyDescent="0.25">
      <c r="A40" s="2"/>
      <c r="B40" s="2">
        <v>2119</v>
      </c>
      <c r="C40" s="1" t="s">
        <v>28</v>
      </c>
      <c r="D40" s="38">
        <v>18000</v>
      </c>
      <c r="E40" s="38">
        <v>18000</v>
      </c>
      <c r="F40" s="50">
        <v>13486</v>
      </c>
      <c r="G40" s="47">
        <f t="shared" si="0"/>
        <v>74.922222222222217</v>
      </c>
      <c r="H40" s="12"/>
      <c r="I40" s="12"/>
      <c r="J40" s="12"/>
      <c r="K40" s="12"/>
      <c r="L40" s="12"/>
      <c r="M40" s="12"/>
    </row>
    <row r="41" spans="1:13" x14ac:dyDescent="0.25">
      <c r="A41" s="2">
        <v>3322</v>
      </c>
      <c r="B41" s="2">
        <v>2111</v>
      </c>
      <c r="C41" s="1" t="s">
        <v>29</v>
      </c>
      <c r="D41" s="38">
        <v>40000</v>
      </c>
      <c r="E41" s="38">
        <v>40000</v>
      </c>
      <c r="F41" s="50">
        <v>35540</v>
      </c>
      <c r="G41" s="47">
        <f t="shared" si="0"/>
        <v>88.85</v>
      </c>
      <c r="H41" s="12"/>
      <c r="I41" s="12"/>
      <c r="J41" s="12"/>
      <c r="K41" s="12"/>
      <c r="L41" s="12"/>
      <c r="M41" s="12"/>
    </row>
    <row r="42" spans="1:13" x14ac:dyDescent="0.25">
      <c r="A42" s="2"/>
      <c r="B42" s="2">
        <v>2112</v>
      </c>
      <c r="C42" s="1" t="s">
        <v>30</v>
      </c>
      <c r="D42" s="38">
        <v>11000</v>
      </c>
      <c r="E42" s="38">
        <v>13500</v>
      </c>
      <c r="F42" s="50">
        <v>15387</v>
      </c>
      <c r="G42" s="47">
        <f t="shared" si="0"/>
        <v>113.97777777777777</v>
      </c>
      <c r="H42" s="12"/>
      <c r="I42" s="12"/>
      <c r="J42" s="12"/>
      <c r="K42" s="12"/>
      <c r="L42" s="12"/>
      <c r="M42" s="12"/>
    </row>
    <row r="43" spans="1:13" x14ac:dyDescent="0.25">
      <c r="A43" s="2">
        <v>3349</v>
      </c>
      <c r="B43" s="2">
        <v>2111</v>
      </c>
      <c r="C43" s="1" t="s">
        <v>31</v>
      </c>
      <c r="D43" s="38">
        <v>220000</v>
      </c>
      <c r="E43" s="38">
        <v>270000</v>
      </c>
      <c r="F43" s="50">
        <v>300191.3</v>
      </c>
      <c r="G43" s="47">
        <f t="shared" si="0"/>
        <v>111.18196296296297</v>
      </c>
      <c r="H43" s="12"/>
      <c r="I43" s="12"/>
      <c r="J43" s="12"/>
      <c r="K43" s="12"/>
      <c r="L43" s="12"/>
      <c r="M43" s="12"/>
    </row>
    <row r="44" spans="1:13" x14ac:dyDescent="0.25">
      <c r="A44" s="2">
        <v>3399</v>
      </c>
      <c r="B44" s="2">
        <v>3121</v>
      </c>
      <c r="C44" s="1" t="s">
        <v>156</v>
      </c>
      <c r="D44" s="38">
        <v>6347500</v>
      </c>
      <c r="E44" s="38">
        <v>6347500</v>
      </c>
      <c r="F44" s="50"/>
      <c r="G44" s="47">
        <f t="shared" si="0"/>
        <v>0</v>
      </c>
      <c r="H44" s="12"/>
      <c r="I44" s="12"/>
      <c r="J44" s="12"/>
      <c r="K44" s="12"/>
      <c r="L44" s="12"/>
      <c r="M44" s="12"/>
    </row>
    <row r="45" spans="1:13" x14ac:dyDescent="0.25">
      <c r="A45" s="2"/>
      <c r="B45" s="2">
        <v>2111</v>
      </c>
      <c r="C45" s="1" t="s">
        <v>187</v>
      </c>
      <c r="D45" s="38">
        <v>25000</v>
      </c>
      <c r="E45" s="38">
        <v>25000</v>
      </c>
      <c r="F45" s="50">
        <v>31650</v>
      </c>
      <c r="G45" s="47">
        <f t="shared" si="0"/>
        <v>126.6</v>
      </c>
      <c r="H45" s="12"/>
      <c r="I45" s="12"/>
      <c r="J45" s="12"/>
      <c r="K45" s="12"/>
      <c r="L45" s="12"/>
      <c r="M45" s="12"/>
    </row>
    <row r="46" spans="1:13" s="34" customFormat="1" x14ac:dyDescent="0.25">
      <c r="A46" s="35"/>
      <c r="B46" s="35">
        <v>2324</v>
      </c>
      <c r="C46" s="37" t="s">
        <v>166</v>
      </c>
      <c r="D46" s="40">
        <v>0</v>
      </c>
      <c r="E46" s="40">
        <v>20000</v>
      </c>
      <c r="F46" s="50">
        <v>20000</v>
      </c>
      <c r="G46" s="47">
        <f t="shared" si="0"/>
        <v>100</v>
      </c>
      <c r="H46" s="36"/>
      <c r="I46" s="36"/>
      <c r="J46" s="36"/>
      <c r="K46" s="36"/>
      <c r="L46" s="36"/>
      <c r="M46" s="36"/>
    </row>
    <row r="47" spans="1:13" x14ac:dyDescent="0.25">
      <c r="A47" s="2">
        <v>3612</v>
      </c>
      <c r="B47" s="2">
        <v>2132</v>
      </c>
      <c r="C47" s="1" t="s">
        <v>32</v>
      </c>
      <c r="D47" s="38">
        <v>3500000</v>
      </c>
      <c r="E47" s="38">
        <v>3500000</v>
      </c>
      <c r="F47" s="50">
        <v>2898613.83</v>
      </c>
      <c r="G47" s="47">
        <f t="shared" si="0"/>
        <v>82.817537999999999</v>
      </c>
      <c r="H47" s="12"/>
      <c r="I47" s="12"/>
      <c r="J47" s="12"/>
      <c r="K47" s="12"/>
      <c r="L47" s="12"/>
      <c r="M47" s="12"/>
    </row>
    <row r="48" spans="1:13" s="20" customFormat="1" x14ac:dyDescent="0.25">
      <c r="A48" s="2"/>
      <c r="B48" s="2">
        <v>2324</v>
      </c>
      <c r="C48" s="23" t="s">
        <v>150</v>
      </c>
      <c r="D48" s="38">
        <v>0</v>
      </c>
      <c r="E48" s="38">
        <v>101963.04</v>
      </c>
      <c r="F48" s="50">
        <v>99544.04</v>
      </c>
      <c r="G48" s="47"/>
      <c r="H48" s="12"/>
      <c r="I48" s="12"/>
      <c r="J48" s="12"/>
      <c r="K48" s="12"/>
      <c r="L48" s="12"/>
      <c r="M48" s="12"/>
    </row>
    <row r="49" spans="1:13" x14ac:dyDescent="0.25">
      <c r="A49" s="2">
        <v>3613</v>
      </c>
      <c r="B49" s="2">
        <v>2132</v>
      </c>
      <c r="C49" s="1" t="s">
        <v>33</v>
      </c>
      <c r="D49" s="38">
        <v>700000</v>
      </c>
      <c r="E49" s="38">
        <v>700000</v>
      </c>
      <c r="F49" s="50">
        <v>581454.97</v>
      </c>
      <c r="G49" s="47">
        <f t="shared" si="0"/>
        <v>83.064995714285701</v>
      </c>
      <c r="H49" s="12"/>
      <c r="I49" s="12"/>
      <c r="J49" s="12"/>
      <c r="K49" s="12"/>
      <c r="L49" s="12"/>
      <c r="M49" s="12"/>
    </row>
    <row r="50" spans="1:13" s="20" customFormat="1" x14ac:dyDescent="0.25">
      <c r="A50" s="2"/>
      <c r="B50" s="2">
        <v>2324</v>
      </c>
      <c r="C50" s="23" t="s">
        <v>166</v>
      </c>
      <c r="D50" s="38"/>
      <c r="E50" s="38">
        <v>9064</v>
      </c>
      <c r="F50" s="50">
        <v>9064</v>
      </c>
      <c r="G50" s="47">
        <f t="shared" si="0"/>
        <v>100</v>
      </c>
      <c r="H50" s="12"/>
      <c r="I50" s="12"/>
      <c r="J50" s="12"/>
      <c r="K50" s="12"/>
      <c r="L50" s="12"/>
      <c r="M50" s="12"/>
    </row>
    <row r="51" spans="1:13" x14ac:dyDescent="0.25">
      <c r="A51" s="2">
        <v>3631</v>
      </c>
      <c r="B51" s="2">
        <v>2111</v>
      </c>
      <c r="C51" s="1" t="s">
        <v>34</v>
      </c>
      <c r="D51" s="38">
        <v>60000</v>
      </c>
      <c r="E51" s="38">
        <v>60000</v>
      </c>
      <c r="F51" s="50">
        <v>44064.5</v>
      </c>
      <c r="G51" s="47">
        <f t="shared" si="0"/>
        <v>73.44083333333333</v>
      </c>
      <c r="H51" s="12"/>
      <c r="I51" s="12"/>
      <c r="J51" s="12"/>
      <c r="K51" s="12"/>
      <c r="L51" s="12"/>
      <c r="M51" s="12"/>
    </row>
    <row r="52" spans="1:13" x14ac:dyDescent="0.25">
      <c r="A52" s="2">
        <v>3632</v>
      </c>
      <c r="B52" s="2">
        <v>2111</v>
      </c>
      <c r="C52" s="1" t="s">
        <v>35</v>
      </c>
      <c r="D52" s="38">
        <v>140000</v>
      </c>
      <c r="E52" s="38">
        <v>140000</v>
      </c>
      <c r="F52" s="50">
        <v>117700</v>
      </c>
      <c r="G52" s="47">
        <f t="shared" si="0"/>
        <v>84.071428571428569</v>
      </c>
      <c r="H52" s="12"/>
      <c r="I52" s="12"/>
      <c r="J52" s="12"/>
      <c r="K52" s="12"/>
      <c r="L52" s="12"/>
      <c r="M52" s="12"/>
    </row>
    <row r="53" spans="1:13" s="34" customFormat="1" x14ac:dyDescent="0.25">
      <c r="A53" s="35"/>
      <c r="B53" s="35">
        <v>2324</v>
      </c>
      <c r="C53" s="37" t="s">
        <v>166</v>
      </c>
      <c r="D53" s="38"/>
      <c r="E53" s="38">
        <v>23000</v>
      </c>
      <c r="F53" s="50">
        <v>10000</v>
      </c>
      <c r="G53" s="47">
        <f t="shared" si="0"/>
        <v>43.478260869565219</v>
      </c>
      <c r="H53" s="36"/>
      <c r="I53" s="36"/>
      <c r="J53" s="36"/>
      <c r="K53" s="36"/>
      <c r="L53" s="36"/>
      <c r="M53" s="36"/>
    </row>
    <row r="54" spans="1:13" x14ac:dyDescent="0.25">
      <c r="A54" s="2"/>
      <c r="B54" s="2">
        <v>2132</v>
      </c>
      <c r="C54" s="1" t="s">
        <v>155</v>
      </c>
      <c r="D54" s="38">
        <v>15000</v>
      </c>
      <c r="E54" s="38">
        <v>15000</v>
      </c>
      <c r="F54" s="50">
        <v>16100</v>
      </c>
      <c r="G54" s="47">
        <f t="shared" si="0"/>
        <v>107.33333333333333</v>
      </c>
      <c r="H54" s="12"/>
      <c r="I54" s="12"/>
      <c r="J54" s="12"/>
      <c r="K54" s="12"/>
      <c r="L54" s="12"/>
      <c r="M54" s="12"/>
    </row>
    <row r="55" spans="1:13" x14ac:dyDescent="0.25">
      <c r="A55" s="2">
        <v>3639</v>
      </c>
      <c r="B55" s="4"/>
      <c r="C55" s="2" t="s">
        <v>36</v>
      </c>
      <c r="D55" s="38"/>
      <c r="E55" s="38"/>
      <c r="F55" s="50"/>
      <c r="G55" s="47"/>
      <c r="H55" s="12"/>
      <c r="I55" s="12"/>
      <c r="J55" s="12"/>
      <c r="K55" s="12"/>
      <c r="L55" s="12"/>
      <c r="M55" s="12"/>
    </row>
    <row r="56" spans="1:13" x14ac:dyDescent="0.25">
      <c r="A56" s="2"/>
      <c r="B56" s="2">
        <v>2119</v>
      </c>
      <c r="C56" s="1" t="s">
        <v>28</v>
      </c>
      <c r="D56" s="38">
        <v>250000</v>
      </c>
      <c r="E56" s="38">
        <v>275000</v>
      </c>
      <c r="F56" s="50">
        <v>274303.8</v>
      </c>
      <c r="G56" s="47">
        <f t="shared" si="0"/>
        <v>99.746836363636362</v>
      </c>
      <c r="H56" s="12"/>
      <c r="I56" s="12"/>
      <c r="J56" s="12"/>
      <c r="K56" s="12"/>
      <c r="L56" s="12"/>
      <c r="M56" s="12"/>
    </row>
    <row r="57" spans="1:13" s="34" customFormat="1" x14ac:dyDescent="0.25">
      <c r="A57" s="35"/>
      <c r="B57" s="35">
        <v>2122</v>
      </c>
      <c r="C57" s="37" t="s">
        <v>152</v>
      </c>
      <c r="D57" s="38">
        <v>1600000</v>
      </c>
      <c r="E57" s="38">
        <v>1600000</v>
      </c>
      <c r="F57" s="50">
        <v>950000</v>
      </c>
      <c r="G57" s="47">
        <f t="shared" ref="G57" si="2">F57/E57*100</f>
        <v>59.375</v>
      </c>
      <c r="H57" s="36"/>
      <c r="I57" s="36"/>
      <c r="J57" s="36"/>
      <c r="K57" s="36"/>
      <c r="L57" s="36"/>
      <c r="M57" s="36"/>
    </row>
    <row r="58" spans="1:13" x14ac:dyDescent="0.25">
      <c r="A58" s="2"/>
      <c r="B58" s="61">
        <v>2131</v>
      </c>
      <c r="C58" s="1" t="s">
        <v>154</v>
      </c>
      <c r="D58" s="38">
        <v>160000</v>
      </c>
      <c r="E58" s="38">
        <v>260000</v>
      </c>
      <c r="F58" s="50">
        <v>251449</v>
      </c>
      <c r="G58" s="47">
        <f t="shared" si="0"/>
        <v>96.711153846153834</v>
      </c>
      <c r="H58" s="12"/>
      <c r="I58" s="12"/>
      <c r="J58" s="12"/>
      <c r="K58" s="12"/>
      <c r="L58" s="12"/>
      <c r="M58" s="12"/>
    </row>
    <row r="59" spans="1:13" x14ac:dyDescent="0.25">
      <c r="A59" s="2"/>
      <c r="B59" s="61">
        <v>2132</v>
      </c>
      <c r="C59" s="1" t="s">
        <v>153</v>
      </c>
      <c r="D59" s="38">
        <v>960000</v>
      </c>
      <c r="E59" s="38">
        <v>960000</v>
      </c>
      <c r="F59" s="50">
        <v>1017333.3</v>
      </c>
      <c r="G59" s="47">
        <f t="shared" si="0"/>
        <v>105.97221875</v>
      </c>
      <c r="H59" s="12"/>
      <c r="I59" s="12"/>
      <c r="J59" s="12"/>
      <c r="K59" s="12"/>
      <c r="L59" s="12"/>
      <c r="M59" s="12"/>
    </row>
    <row r="60" spans="1:13" x14ac:dyDescent="0.25">
      <c r="A60" s="2"/>
      <c r="B60" s="61">
        <v>3111</v>
      </c>
      <c r="C60" s="1" t="s">
        <v>158</v>
      </c>
      <c r="D60" s="38">
        <v>100000</v>
      </c>
      <c r="E60" s="38">
        <v>200000</v>
      </c>
      <c r="F60" s="50">
        <v>995289</v>
      </c>
      <c r="G60" s="47">
        <f t="shared" si="0"/>
        <v>497.64449999999999</v>
      </c>
      <c r="H60" s="12"/>
      <c r="I60" s="12"/>
      <c r="J60" s="12"/>
      <c r="K60" s="12"/>
      <c r="L60" s="12"/>
      <c r="M60" s="12"/>
    </row>
    <row r="61" spans="1:13" x14ac:dyDescent="0.25">
      <c r="A61" s="2">
        <v>3722</v>
      </c>
      <c r="B61" s="2">
        <v>2111</v>
      </c>
      <c r="C61" s="1" t="s">
        <v>37</v>
      </c>
      <c r="D61" s="38">
        <v>1570000</v>
      </c>
      <c r="E61" s="38">
        <v>1570000</v>
      </c>
      <c r="F61" s="50">
        <v>1275368.5</v>
      </c>
      <c r="G61" s="47">
        <f t="shared" si="0"/>
        <v>81.233662420382174</v>
      </c>
      <c r="H61" s="12"/>
      <c r="I61" s="12"/>
      <c r="J61" s="12"/>
      <c r="K61" s="12"/>
      <c r="L61" s="12"/>
      <c r="M61" s="12"/>
    </row>
    <row r="62" spans="1:13" x14ac:dyDescent="0.25">
      <c r="A62" s="2">
        <v>4351</v>
      </c>
      <c r="B62" s="2">
        <v>2111</v>
      </c>
      <c r="C62" s="1" t="s">
        <v>38</v>
      </c>
      <c r="D62" s="38">
        <v>265000</v>
      </c>
      <c r="E62" s="38">
        <v>265000</v>
      </c>
      <c r="F62" s="50">
        <v>350792</v>
      </c>
      <c r="G62" s="47">
        <f t="shared" si="0"/>
        <v>132.37433962264151</v>
      </c>
      <c r="H62" s="12"/>
      <c r="I62" s="12"/>
      <c r="J62" s="12"/>
      <c r="K62" s="12"/>
      <c r="L62" s="12"/>
      <c r="M62" s="12"/>
    </row>
    <row r="63" spans="1:13" x14ac:dyDescent="0.25">
      <c r="A63" s="2">
        <v>5311</v>
      </c>
      <c r="B63" s="2">
        <v>2212</v>
      </c>
      <c r="C63" s="1" t="s">
        <v>39</v>
      </c>
      <c r="D63" s="38">
        <v>55000</v>
      </c>
      <c r="E63" s="38">
        <v>55000</v>
      </c>
      <c r="F63" s="50">
        <v>49100</v>
      </c>
      <c r="G63" s="47">
        <f t="shared" si="0"/>
        <v>89.272727272727266</v>
      </c>
      <c r="H63" s="12"/>
      <c r="I63" s="12"/>
      <c r="J63" s="12"/>
      <c r="K63" s="12"/>
      <c r="L63" s="12"/>
      <c r="M63" s="12"/>
    </row>
    <row r="64" spans="1:13" s="20" customFormat="1" x14ac:dyDescent="0.25">
      <c r="A64" s="2">
        <v>5512</v>
      </c>
      <c r="B64" s="2">
        <v>2324</v>
      </c>
      <c r="C64" s="23" t="s">
        <v>171</v>
      </c>
      <c r="D64" s="38">
        <v>6000</v>
      </c>
      <c r="E64" s="38">
        <v>6000</v>
      </c>
      <c r="F64" s="50"/>
      <c r="G64" s="47">
        <f t="shared" si="0"/>
        <v>0</v>
      </c>
      <c r="H64" s="12"/>
      <c r="I64" s="12"/>
      <c r="J64" s="12"/>
      <c r="K64" s="12"/>
      <c r="L64" s="12"/>
      <c r="M64" s="12"/>
    </row>
    <row r="65" spans="1:13" x14ac:dyDescent="0.25">
      <c r="A65" s="2">
        <v>6171</v>
      </c>
      <c r="B65" s="2"/>
      <c r="C65" s="2" t="s">
        <v>40</v>
      </c>
      <c r="D65" s="38"/>
      <c r="E65" s="38"/>
      <c r="F65" s="50"/>
      <c r="G65" s="47"/>
      <c r="H65" s="12"/>
      <c r="I65" s="12"/>
      <c r="J65" s="12"/>
      <c r="K65" s="12"/>
      <c r="L65" s="12"/>
      <c r="M65" s="12"/>
    </row>
    <row r="66" spans="1:13" x14ac:dyDescent="0.25">
      <c r="A66" s="2"/>
      <c r="B66" s="2">
        <v>2111</v>
      </c>
      <c r="C66" s="1" t="s">
        <v>41</v>
      </c>
      <c r="D66" s="38">
        <v>20000</v>
      </c>
      <c r="E66" s="38">
        <v>20000</v>
      </c>
      <c r="F66" s="50">
        <v>21101.439999999999</v>
      </c>
      <c r="G66" s="47">
        <f t="shared" si="0"/>
        <v>105.5072</v>
      </c>
      <c r="H66" s="12"/>
      <c r="I66" s="12"/>
      <c r="J66" s="12"/>
      <c r="K66" s="12"/>
      <c r="L66" s="12"/>
      <c r="M66" s="12"/>
    </row>
    <row r="67" spans="1:13" x14ac:dyDescent="0.25">
      <c r="A67" s="2"/>
      <c r="B67" s="2">
        <v>2112</v>
      </c>
      <c r="C67" s="1" t="s">
        <v>27</v>
      </c>
      <c r="D67" s="38">
        <v>6000</v>
      </c>
      <c r="E67" s="38">
        <v>6000</v>
      </c>
      <c r="F67" s="50">
        <v>6116</v>
      </c>
      <c r="G67" s="47">
        <f t="shared" si="0"/>
        <v>101.93333333333334</v>
      </c>
      <c r="H67" s="12"/>
      <c r="I67" s="12"/>
      <c r="J67" s="12"/>
      <c r="K67" s="12"/>
      <c r="L67" s="12"/>
      <c r="M67" s="12"/>
    </row>
    <row r="68" spans="1:13" s="34" customFormat="1" x14ac:dyDescent="0.25">
      <c r="A68" s="35"/>
      <c r="B68" s="35">
        <v>2133</v>
      </c>
      <c r="C68" s="37" t="s">
        <v>43</v>
      </c>
      <c r="D68" s="38">
        <v>50000</v>
      </c>
      <c r="E68" s="38">
        <v>50000</v>
      </c>
      <c r="F68" s="50">
        <v>10457</v>
      </c>
      <c r="G68" s="47">
        <f t="shared" ref="G68" si="3">F68/E68*100</f>
        <v>20.913999999999998</v>
      </c>
      <c r="H68" s="36"/>
      <c r="I68" s="36"/>
      <c r="J68" s="36"/>
      <c r="K68" s="36"/>
      <c r="L68" s="36"/>
      <c r="M68" s="36"/>
    </row>
    <row r="69" spans="1:13" x14ac:dyDescent="0.25">
      <c r="A69" s="2"/>
      <c r="B69" s="62">
        <v>2212</v>
      </c>
      <c r="C69" s="1" t="s">
        <v>42</v>
      </c>
      <c r="D69" s="38">
        <v>20000</v>
      </c>
      <c r="E69" s="38">
        <v>25000</v>
      </c>
      <c r="F69" s="50">
        <v>22400</v>
      </c>
      <c r="G69" s="47">
        <f>F69/E69*100</f>
        <v>89.600000000000009</v>
      </c>
      <c r="H69" s="12"/>
      <c r="I69" s="12"/>
      <c r="J69" s="12"/>
      <c r="K69" s="12"/>
      <c r="L69" s="12"/>
      <c r="M69" s="12"/>
    </row>
    <row r="70" spans="1:13" s="34" customFormat="1" x14ac:dyDescent="0.25">
      <c r="A70" s="35"/>
      <c r="B70" s="35">
        <v>2324</v>
      </c>
      <c r="C70" s="37" t="s">
        <v>150</v>
      </c>
      <c r="D70" s="38">
        <v>5000</v>
      </c>
      <c r="E70" s="38">
        <v>7500</v>
      </c>
      <c r="F70" s="50">
        <v>8013</v>
      </c>
      <c r="G70" s="47">
        <f>F70/E70*100</f>
        <v>106.84</v>
      </c>
      <c r="H70" s="36"/>
      <c r="I70" s="36"/>
      <c r="J70" s="36"/>
      <c r="K70" s="36"/>
      <c r="L70" s="36"/>
      <c r="M70" s="36"/>
    </row>
    <row r="71" spans="1:13" s="34" customFormat="1" x14ac:dyDescent="0.25">
      <c r="A71" s="35"/>
      <c r="B71" s="35">
        <v>2328</v>
      </c>
      <c r="C71" s="37" t="s">
        <v>188</v>
      </c>
      <c r="D71" s="38"/>
      <c r="E71" s="38"/>
      <c r="F71" s="50">
        <v>19292</v>
      </c>
      <c r="G71" s="47"/>
      <c r="H71" s="36"/>
      <c r="I71" s="36"/>
      <c r="J71" s="36"/>
      <c r="K71" s="36"/>
      <c r="L71" s="36"/>
      <c r="M71" s="36"/>
    </row>
    <row r="72" spans="1:13" x14ac:dyDescent="0.25">
      <c r="A72" s="2"/>
      <c r="B72" s="2">
        <v>3121</v>
      </c>
      <c r="C72" s="1" t="s">
        <v>157</v>
      </c>
      <c r="D72" s="38">
        <v>979380</v>
      </c>
      <c r="E72" s="38">
        <v>979380</v>
      </c>
      <c r="F72" s="50">
        <v>979380</v>
      </c>
      <c r="G72" s="47">
        <f t="shared" si="0"/>
        <v>100</v>
      </c>
      <c r="H72" s="12"/>
      <c r="I72" s="12"/>
      <c r="J72" s="12"/>
      <c r="K72" s="12"/>
      <c r="L72" s="12"/>
      <c r="M72" s="12"/>
    </row>
    <row r="73" spans="1:13" x14ac:dyDescent="0.25">
      <c r="A73" s="2">
        <v>6310</v>
      </c>
      <c r="B73" s="2">
        <v>2141</v>
      </c>
      <c r="C73" s="1" t="s">
        <v>44</v>
      </c>
      <c r="D73" s="38">
        <v>60000</v>
      </c>
      <c r="E73" s="38">
        <v>100000</v>
      </c>
      <c r="F73" s="50">
        <v>116689.39</v>
      </c>
      <c r="G73" s="47">
        <f t="shared" ref="G73:G146" si="4">F73/E73*100</f>
        <v>116.68939</v>
      </c>
      <c r="H73" s="12"/>
      <c r="I73" s="12"/>
      <c r="J73" s="12"/>
      <c r="K73" s="12"/>
      <c r="L73" s="12"/>
      <c r="M73" s="12"/>
    </row>
    <row r="74" spans="1:13" x14ac:dyDescent="0.25">
      <c r="A74" s="2">
        <v>6402</v>
      </c>
      <c r="B74" s="2">
        <v>2222</v>
      </c>
      <c r="C74" s="2" t="s">
        <v>45</v>
      </c>
      <c r="D74" s="38"/>
      <c r="E74" s="38">
        <v>72158.09</v>
      </c>
      <c r="F74" s="50">
        <v>72158.09</v>
      </c>
      <c r="G74" s="47">
        <f t="shared" si="4"/>
        <v>100</v>
      </c>
      <c r="H74" s="12"/>
      <c r="I74" s="12"/>
      <c r="J74" s="12"/>
      <c r="K74" s="12"/>
      <c r="L74" s="12"/>
      <c r="M74" s="12"/>
    </row>
    <row r="75" spans="1:13" x14ac:dyDescent="0.25">
      <c r="A75" s="2"/>
      <c r="B75" s="2"/>
      <c r="C75" s="2" t="s">
        <v>46</v>
      </c>
      <c r="D75" s="38"/>
      <c r="E75" s="38"/>
      <c r="F75" s="50"/>
      <c r="G75" s="47"/>
      <c r="H75" s="12"/>
      <c r="I75" s="12"/>
      <c r="J75" s="12"/>
      <c r="K75" s="12"/>
      <c r="L75" s="12"/>
      <c r="M75" s="12"/>
    </row>
    <row r="76" spans="1:13" x14ac:dyDescent="0.25">
      <c r="A76" s="2"/>
      <c r="B76" s="63">
        <v>8115</v>
      </c>
      <c r="C76" s="64" t="s">
        <v>47</v>
      </c>
      <c r="D76" s="60">
        <v>80000000</v>
      </c>
      <c r="E76" s="60">
        <v>80000000</v>
      </c>
      <c r="F76" s="81">
        <f>F354-F77</f>
        <v>44694681.310000002</v>
      </c>
      <c r="G76" s="47">
        <f t="shared" si="4"/>
        <v>55.868351637500005</v>
      </c>
      <c r="H76" s="12"/>
      <c r="I76" s="12"/>
      <c r="J76" s="12"/>
      <c r="K76" s="12"/>
      <c r="L76" s="12"/>
      <c r="M76" s="12"/>
    </row>
    <row r="77" spans="1:13" x14ac:dyDescent="0.25">
      <c r="A77" s="2"/>
      <c r="B77" s="2"/>
      <c r="C77" s="63" t="s">
        <v>151</v>
      </c>
      <c r="D77" s="87">
        <f>SUM(D6:D76)</f>
        <v>249419690</v>
      </c>
      <c r="E77" s="87">
        <f>SUM(E6:E76)</f>
        <v>252046650.56999999</v>
      </c>
      <c r="F77" s="88">
        <f>SUM(F6:F75)</f>
        <v>128972677.01000002</v>
      </c>
      <c r="G77" s="86">
        <f t="shared" si="4"/>
        <v>51.170161046905449</v>
      </c>
      <c r="H77" s="12"/>
      <c r="I77" s="12"/>
      <c r="J77" s="12"/>
      <c r="K77" s="12"/>
      <c r="L77" s="12"/>
    </row>
    <row r="78" spans="1:13" x14ac:dyDescent="0.25">
      <c r="A78" s="2"/>
      <c r="B78" s="2"/>
      <c r="C78" s="2"/>
      <c r="D78" s="38"/>
      <c r="E78" s="38"/>
      <c r="F78" s="50"/>
      <c r="G78" s="47"/>
      <c r="H78" s="12"/>
      <c r="I78" s="12"/>
      <c r="J78" s="12"/>
      <c r="K78" s="12"/>
      <c r="L78" s="12"/>
      <c r="M78" s="12"/>
    </row>
    <row r="79" spans="1:13" x14ac:dyDescent="0.25">
      <c r="A79" s="2"/>
      <c r="B79" s="2"/>
      <c r="C79" s="2" t="s">
        <v>48</v>
      </c>
      <c r="D79" s="38"/>
      <c r="E79" s="38"/>
      <c r="F79" s="50"/>
      <c r="G79" s="47"/>
      <c r="H79" s="12"/>
      <c r="I79" s="12"/>
      <c r="J79" s="12"/>
      <c r="K79" s="12"/>
      <c r="L79" s="12"/>
      <c r="M79" s="12"/>
    </row>
    <row r="80" spans="1:13" x14ac:dyDescent="0.25">
      <c r="A80" s="2"/>
      <c r="B80" s="2" t="s">
        <v>0</v>
      </c>
      <c r="C80" s="2" t="s">
        <v>1</v>
      </c>
      <c r="D80" s="38"/>
      <c r="E80" s="38"/>
      <c r="F80" s="50"/>
      <c r="G80" s="47"/>
      <c r="H80" s="12"/>
      <c r="I80" s="12"/>
      <c r="J80" s="12"/>
      <c r="K80" s="12"/>
      <c r="L80" s="12"/>
      <c r="M80" s="12"/>
    </row>
    <row r="81" spans="1:13" x14ac:dyDescent="0.25">
      <c r="A81" s="5">
        <v>2212</v>
      </c>
      <c r="B81" s="5"/>
      <c r="C81" s="5" t="s">
        <v>49</v>
      </c>
      <c r="D81" s="17">
        <f>SUM(D82:D84)</f>
        <v>19535000</v>
      </c>
      <c r="E81" s="17">
        <f>SUM(E82:E84)</f>
        <v>19035000</v>
      </c>
      <c r="F81" s="55">
        <f>SUM(F82:F84)</f>
        <v>18216254.010000002</v>
      </c>
      <c r="G81" s="57">
        <f t="shared" si="4"/>
        <v>95.698733963750996</v>
      </c>
      <c r="H81" s="12"/>
      <c r="I81" s="12"/>
      <c r="J81" s="12"/>
      <c r="K81" s="12"/>
      <c r="L81" s="12"/>
      <c r="M81" s="12"/>
    </row>
    <row r="82" spans="1:13" x14ac:dyDescent="0.25">
      <c r="A82" s="8"/>
      <c r="B82" s="8">
        <v>5154</v>
      </c>
      <c r="C82" s="9" t="s">
        <v>76</v>
      </c>
      <c r="D82" s="38">
        <v>15000</v>
      </c>
      <c r="E82" s="38">
        <v>15000</v>
      </c>
      <c r="F82" s="50">
        <v>3000</v>
      </c>
      <c r="G82" s="47">
        <f t="shared" si="4"/>
        <v>20</v>
      </c>
      <c r="H82" s="12"/>
      <c r="I82" s="12"/>
      <c r="J82" s="12"/>
      <c r="K82" s="12"/>
      <c r="L82" s="12"/>
      <c r="M82" s="12"/>
    </row>
    <row r="83" spans="1:13" x14ac:dyDescent="0.25">
      <c r="A83" s="2"/>
      <c r="B83" s="2">
        <v>5171</v>
      </c>
      <c r="C83" s="1" t="s">
        <v>50</v>
      </c>
      <c r="D83" s="39">
        <v>2100000</v>
      </c>
      <c r="E83" s="39">
        <v>2100000</v>
      </c>
      <c r="F83" s="50">
        <v>2889596.85</v>
      </c>
      <c r="G83" s="47">
        <f t="shared" si="4"/>
        <v>137.59985</v>
      </c>
      <c r="H83" s="12"/>
      <c r="I83" s="12"/>
      <c r="J83" s="12"/>
      <c r="K83" s="12"/>
      <c r="L83" s="12"/>
      <c r="M83" s="12"/>
    </row>
    <row r="84" spans="1:13" x14ac:dyDescent="0.25">
      <c r="A84" s="2"/>
      <c r="B84" s="2">
        <v>6121</v>
      </c>
      <c r="C84" s="1" t="s">
        <v>51</v>
      </c>
      <c r="D84" s="42">
        <v>17420000</v>
      </c>
      <c r="E84" s="42">
        <v>16920000</v>
      </c>
      <c r="F84" s="52">
        <v>15323657.16</v>
      </c>
      <c r="G84" s="47">
        <f t="shared" si="4"/>
        <v>90.565349645390071</v>
      </c>
      <c r="H84" s="12"/>
      <c r="I84" s="12"/>
      <c r="J84" s="12"/>
      <c r="K84" s="12"/>
      <c r="L84" s="12"/>
      <c r="M84" s="12"/>
    </row>
    <row r="85" spans="1:13" x14ac:dyDescent="0.25">
      <c r="A85" s="5">
        <v>2221</v>
      </c>
      <c r="B85" s="5"/>
      <c r="C85" s="5" t="s">
        <v>52</v>
      </c>
      <c r="D85" s="17">
        <f>D86</f>
        <v>2500000</v>
      </c>
      <c r="E85" s="17">
        <f>E86</f>
        <v>2500000</v>
      </c>
      <c r="F85" s="55">
        <f>F86</f>
        <v>1798816</v>
      </c>
      <c r="G85" s="57">
        <f t="shared" si="4"/>
        <v>71.952640000000002</v>
      </c>
      <c r="H85" s="12"/>
      <c r="I85" s="12"/>
      <c r="J85" s="12"/>
      <c r="K85" s="12"/>
      <c r="L85" s="12"/>
      <c r="M85" s="12"/>
    </row>
    <row r="86" spans="1:13" x14ac:dyDescent="0.25">
      <c r="A86" s="2"/>
      <c r="B86" s="2">
        <v>5193</v>
      </c>
      <c r="C86" s="1" t="s">
        <v>53</v>
      </c>
      <c r="D86" s="38">
        <v>2500000</v>
      </c>
      <c r="E86" s="38">
        <v>2500000</v>
      </c>
      <c r="F86" s="50">
        <v>1798816</v>
      </c>
      <c r="G86" s="47">
        <f t="shared" si="4"/>
        <v>71.952640000000002</v>
      </c>
      <c r="H86" s="12"/>
      <c r="I86" s="12"/>
      <c r="J86" s="12"/>
      <c r="K86" s="12"/>
      <c r="L86" s="12"/>
      <c r="M86" s="12"/>
    </row>
    <row r="87" spans="1:13" x14ac:dyDescent="0.25">
      <c r="A87" s="5">
        <v>2310</v>
      </c>
      <c r="B87" s="5"/>
      <c r="C87" s="5" t="s">
        <v>54</v>
      </c>
      <c r="D87" s="17">
        <f>SUM(D89:D91)</f>
        <v>14720000</v>
      </c>
      <c r="E87" s="17">
        <f>SUM(E88:E91)</f>
        <v>15389333.300000001</v>
      </c>
      <c r="F87" s="55">
        <f>SUM(F88:F91)</f>
        <v>10063922.960000001</v>
      </c>
      <c r="G87" s="57">
        <f t="shared" si="4"/>
        <v>65.395444778624693</v>
      </c>
      <c r="H87" s="12"/>
      <c r="I87" s="12"/>
      <c r="J87" s="12"/>
      <c r="K87" s="12"/>
      <c r="L87" s="12"/>
      <c r="M87" s="12"/>
    </row>
    <row r="88" spans="1:13" s="34" customFormat="1" x14ac:dyDescent="0.25">
      <c r="A88" s="35"/>
      <c r="B88" s="35">
        <v>5137</v>
      </c>
      <c r="C88" s="37" t="s">
        <v>84</v>
      </c>
      <c r="D88" s="32">
        <v>0</v>
      </c>
      <c r="E88" s="32">
        <v>20311</v>
      </c>
      <c r="F88" s="50">
        <v>20311</v>
      </c>
      <c r="G88" s="47"/>
      <c r="H88" s="36"/>
      <c r="I88" s="36"/>
      <c r="J88" s="36"/>
      <c r="K88" s="36"/>
      <c r="L88" s="36"/>
      <c r="M88" s="36"/>
    </row>
    <row r="89" spans="1:13" x14ac:dyDescent="0.25">
      <c r="A89" s="2"/>
      <c r="B89" s="2">
        <v>5139</v>
      </c>
      <c r="C89" s="1" t="s">
        <v>56</v>
      </c>
      <c r="D89" s="38">
        <v>40000</v>
      </c>
      <c r="E89" s="38">
        <v>19689</v>
      </c>
      <c r="F89" s="50">
        <v>18946</v>
      </c>
      <c r="G89" s="47">
        <f t="shared" si="4"/>
        <v>96.226319264563969</v>
      </c>
      <c r="H89" s="12"/>
      <c r="I89" s="12"/>
      <c r="J89" s="12"/>
      <c r="K89" s="12"/>
      <c r="L89" s="12"/>
      <c r="M89" s="12"/>
    </row>
    <row r="90" spans="1:13" x14ac:dyDescent="0.25">
      <c r="A90" s="2"/>
      <c r="B90" s="2">
        <v>5171</v>
      </c>
      <c r="C90" s="1" t="s">
        <v>50</v>
      </c>
      <c r="D90" s="38"/>
      <c r="E90" s="38"/>
      <c r="F90" s="50"/>
      <c r="G90" s="47"/>
      <c r="H90" s="12"/>
      <c r="I90" s="12"/>
      <c r="J90" s="12"/>
      <c r="K90" s="12"/>
      <c r="L90" s="12"/>
      <c r="M90" s="12"/>
    </row>
    <row r="91" spans="1:13" x14ac:dyDescent="0.25">
      <c r="A91" s="2"/>
      <c r="B91" s="2">
        <v>6121</v>
      </c>
      <c r="C91" s="1" t="s">
        <v>51</v>
      </c>
      <c r="D91" s="39">
        <v>14680000</v>
      </c>
      <c r="E91" s="39">
        <v>15349333.300000001</v>
      </c>
      <c r="F91" s="50">
        <v>10024665.960000001</v>
      </c>
      <c r="G91" s="47">
        <f t="shared" si="4"/>
        <v>65.310106726264124</v>
      </c>
      <c r="H91" s="12"/>
      <c r="I91" s="12"/>
      <c r="J91" s="12"/>
      <c r="K91" s="12"/>
      <c r="L91" s="12"/>
      <c r="M91" s="12"/>
    </row>
    <row r="92" spans="1:13" x14ac:dyDescent="0.25">
      <c r="A92" s="5">
        <v>2321</v>
      </c>
      <c r="B92" s="5"/>
      <c r="C92" s="5" t="s">
        <v>57</v>
      </c>
      <c r="D92" s="17">
        <f>SUM(D93:D96)</f>
        <v>1010000</v>
      </c>
      <c r="E92" s="17">
        <f>SUM(E93:E96)</f>
        <v>1010000</v>
      </c>
      <c r="F92" s="55">
        <f>SUM(F93:F96)</f>
        <v>331820</v>
      </c>
      <c r="G92" s="57">
        <f t="shared" si="4"/>
        <v>32.853465346534655</v>
      </c>
      <c r="H92" s="12"/>
      <c r="I92" s="12"/>
      <c r="J92" s="12"/>
      <c r="K92" s="12"/>
      <c r="L92" s="12"/>
      <c r="M92" s="12"/>
    </row>
    <row r="93" spans="1:13" s="12" customFormat="1" x14ac:dyDescent="0.25">
      <c r="A93" s="13"/>
      <c r="B93" s="13">
        <v>5164</v>
      </c>
      <c r="C93" s="26" t="s">
        <v>162</v>
      </c>
      <c r="D93" s="27"/>
      <c r="E93" s="27"/>
      <c r="F93" s="50"/>
      <c r="G93" s="47"/>
    </row>
    <row r="94" spans="1:13" x14ac:dyDescent="0.25">
      <c r="A94" s="2"/>
      <c r="B94" s="2">
        <v>5169</v>
      </c>
      <c r="C94" s="1" t="s">
        <v>58</v>
      </c>
      <c r="D94" s="38">
        <v>350000</v>
      </c>
      <c r="E94" s="38">
        <v>200000</v>
      </c>
      <c r="F94" s="50">
        <v>63680</v>
      </c>
      <c r="G94" s="47">
        <f t="shared" si="4"/>
        <v>31.840000000000003</v>
      </c>
      <c r="H94" s="12"/>
      <c r="I94" s="12"/>
      <c r="J94" s="12"/>
      <c r="K94" s="12"/>
      <c r="L94" s="12"/>
      <c r="M94" s="12"/>
    </row>
    <row r="95" spans="1:13" s="34" customFormat="1" x14ac:dyDescent="0.25">
      <c r="A95" s="35"/>
      <c r="B95" s="35">
        <v>5192</v>
      </c>
      <c r="C95" s="37" t="s">
        <v>203</v>
      </c>
      <c r="D95" s="38">
        <v>0</v>
      </c>
      <c r="E95" s="38">
        <v>150000</v>
      </c>
      <c r="F95" s="50">
        <v>38840</v>
      </c>
      <c r="G95" s="47"/>
      <c r="H95" s="36"/>
      <c r="I95" s="36"/>
      <c r="J95" s="36"/>
      <c r="K95" s="36"/>
      <c r="L95" s="36"/>
      <c r="M95" s="36"/>
    </row>
    <row r="96" spans="1:13" x14ac:dyDescent="0.25">
      <c r="A96" s="2"/>
      <c r="B96" s="2">
        <v>6121</v>
      </c>
      <c r="C96" s="1" t="s">
        <v>59</v>
      </c>
      <c r="D96" s="39">
        <v>660000</v>
      </c>
      <c r="E96" s="39">
        <v>660000</v>
      </c>
      <c r="F96" s="50">
        <v>229300</v>
      </c>
      <c r="G96" s="47">
        <f t="shared" si="4"/>
        <v>34.742424242424242</v>
      </c>
      <c r="H96" s="12"/>
      <c r="I96" s="12"/>
      <c r="J96" s="12"/>
      <c r="K96" s="12"/>
      <c r="L96" s="12"/>
      <c r="M96" s="12"/>
    </row>
    <row r="97" spans="1:15" x14ac:dyDescent="0.25">
      <c r="A97" s="5">
        <v>2329</v>
      </c>
      <c r="B97" s="5"/>
      <c r="C97" s="5" t="s">
        <v>60</v>
      </c>
      <c r="D97" s="17">
        <f>SUM(D98:D99)</f>
        <v>3148000</v>
      </c>
      <c r="E97" s="17">
        <f>SUM(E98:E99)</f>
        <v>3148000</v>
      </c>
      <c r="F97" s="55">
        <f>SUM(F98:F99)</f>
        <v>1085993</v>
      </c>
      <c r="G97" s="56">
        <f t="shared" si="4"/>
        <v>34.497871664548917</v>
      </c>
      <c r="H97" s="12"/>
      <c r="I97" s="12"/>
      <c r="J97" s="12"/>
      <c r="K97" s="12"/>
      <c r="L97" s="12"/>
      <c r="M97" s="12"/>
    </row>
    <row r="98" spans="1:15" x14ac:dyDescent="0.25">
      <c r="A98" s="2"/>
      <c r="B98" s="2">
        <v>5169</v>
      </c>
      <c r="C98" s="1" t="s">
        <v>58</v>
      </c>
      <c r="D98" s="38">
        <v>160000</v>
      </c>
      <c r="E98" s="38">
        <v>160000</v>
      </c>
      <c r="F98" s="50">
        <v>131832</v>
      </c>
      <c r="G98" s="47">
        <f t="shared" si="4"/>
        <v>82.394999999999996</v>
      </c>
      <c r="H98" s="12"/>
      <c r="I98" s="12"/>
      <c r="J98" s="12"/>
      <c r="K98" s="12"/>
      <c r="L98" s="12"/>
      <c r="M98" s="12"/>
    </row>
    <row r="99" spans="1:15" x14ac:dyDescent="0.25">
      <c r="A99" s="2"/>
      <c r="B99" s="2">
        <v>6121</v>
      </c>
      <c r="C99" s="1" t="s">
        <v>51</v>
      </c>
      <c r="D99" s="39">
        <v>2988000</v>
      </c>
      <c r="E99" s="39">
        <v>2988000</v>
      </c>
      <c r="F99" s="50">
        <v>954161</v>
      </c>
      <c r="G99" s="47">
        <f t="shared" si="4"/>
        <v>31.933099062918341</v>
      </c>
      <c r="H99" s="12"/>
      <c r="I99" s="12"/>
      <c r="J99" s="12"/>
      <c r="K99" s="12"/>
      <c r="L99" s="12"/>
      <c r="M99" s="12"/>
    </row>
    <row r="100" spans="1:15" x14ac:dyDescent="0.25">
      <c r="A100" s="5">
        <v>3111</v>
      </c>
      <c r="B100" s="5"/>
      <c r="C100" s="5" t="s">
        <v>61</v>
      </c>
      <c r="D100" s="17">
        <f>SUM(D101:D108)</f>
        <v>29600340</v>
      </c>
      <c r="E100" s="17">
        <f>SUM(E101:E108)</f>
        <v>30179626.399999999</v>
      </c>
      <c r="F100" s="55">
        <f>SUM(F101:F108)</f>
        <v>23641461.149999999</v>
      </c>
      <c r="G100" s="57">
        <f t="shared" si="4"/>
        <v>78.335831055880803</v>
      </c>
      <c r="H100" s="12"/>
      <c r="I100" s="12"/>
      <c r="J100" s="12"/>
      <c r="K100" s="12"/>
      <c r="L100" s="12"/>
      <c r="M100" s="12"/>
    </row>
    <row r="101" spans="1:15" x14ac:dyDescent="0.25">
      <c r="A101" s="63"/>
      <c r="B101" s="63">
        <v>5331</v>
      </c>
      <c r="C101" s="64" t="s">
        <v>146</v>
      </c>
      <c r="D101" s="85">
        <v>1173300</v>
      </c>
      <c r="E101" s="85">
        <v>1713300</v>
      </c>
      <c r="F101" s="74">
        <v>1713300</v>
      </c>
      <c r="G101" s="86">
        <f t="shared" si="4"/>
        <v>100</v>
      </c>
      <c r="H101" s="12"/>
      <c r="I101" s="12"/>
      <c r="J101" s="12"/>
      <c r="K101" s="12"/>
      <c r="L101" s="12"/>
      <c r="M101" s="12"/>
    </row>
    <row r="102" spans="1:15" x14ac:dyDescent="0.25">
      <c r="A102" s="84"/>
      <c r="B102" s="63">
        <v>5331</v>
      </c>
      <c r="C102" s="64" t="s">
        <v>147</v>
      </c>
      <c r="D102" s="85">
        <v>1467840</v>
      </c>
      <c r="E102" s="85">
        <v>1467840</v>
      </c>
      <c r="F102" s="74">
        <v>1467840</v>
      </c>
      <c r="G102" s="86">
        <f t="shared" si="4"/>
        <v>100</v>
      </c>
      <c r="H102" s="12"/>
      <c r="I102" s="12"/>
      <c r="J102" s="12"/>
      <c r="K102" s="12"/>
      <c r="L102" s="12"/>
      <c r="M102" s="12"/>
    </row>
    <row r="103" spans="1:15" x14ac:dyDescent="0.25">
      <c r="A103" s="84"/>
      <c r="B103" s="63">
        <v>5331</v>
      </c>
      <c r="C103" s="64" t="s">
        <v>148</v>
      </c>
      <c r="D103" s="85">
        <v>1669200</v>
      </c>
      <c r="E103" s="85">
        <v>1669200</v>
      </c>
      <c r="F103" s="74">
        <v>1669200</v>
      </c>
      <c r="G103" s="86">
        <f t="shared" si="4"/>
        <v>100</v>
      </c>
      <c r="H103" s="12"/>
      <c r="I103" s="12"/>
      <c r="J103" s="12"/>
      <c r="K103" s="12"/>
      <c r="L103" s="12"/>
      <c r="M103" s="12"/>
    </row>
    <row r="104" spans="1:15" s="34" customFormat="1" x14ac:dyDescent="0.25">
      <c r="A104" s="35"/>
      <c r="B104" s="35">
        <v>5153</v>
      </c>
      <c r="C104" s="37" t="s">
        <v>114</v>
      </c>
      <c r="D104" s="38">
        <v>20000</v>
      </c>
      <c r="E104" s="38"/>
      <c r="F104" s="50">
        <v>54000</v>
      </c>
      <c r="G104" s="47"/>
      <c r="H104" s="36"/>
      <c r="I104" s="36"/>
      <c r="J104" s="36"/>
      <c r="K104" s="36"/>
      <c r="L104" s="36"/>
      <c r="M104" s="36"/>
    </row>
    <row r="105" spans="1:15" x14ac:dyDescent="0.25">
      <c r="A105" s="2"/>
      <c r="B105" s="2">
        <v>5154</v>
      </c>
      <c r="C105" s="1" t="s">
        <v>63</v>
      </c>
      <c r="D105" s="38">
        <v>20000</v>
      </c>
      <c r="E105" s="38"/>
      <c r="F105" s="50">
        <v>113440</v>
      </c>
      <c r="G105" s="47"/>
      <c r="H105" s="12"/>
      <c r="I105" s="12"/>
      <c r="J105" s="12"/>
      <c r="K105" s="12"/>
      <c r="L105" s="12"/>
      <c r="M105" s="12"/>
      <c r="O105" s="66"/>
    </row>
    <row r="106" spans="1:15" x14ac:dyDescent="0.25">
      <c r="A106" s="2"/>
      <c r="B106" s="2">
        <v>5164</v>
      </c>
      <c r="C106" s="1" t="s">
        <v>64</v>
      </c>
      <c r="D106" s="38">
        <v>600000</v>
      </c>
      <c r="E106" s="38">
        <v>600000</v>
      </c>
      <c r="F106" s="50">
        <v>71000</v>
      </c>
      <c r="G106" s="47">
        <f t="shared" si="4"/>
        <v>11.833333333333334</v>
      </c>
      <c r="H106" s="12"/>
      <c r="I106" s="12"/>
      <c r="J106" s="12"/>
      <c r="K106" s="12"/>
      <c r="L106" s="12"/>
      <c r="M106" s="12"/>
    </row>
    <row r="107" spans="1:15" s="34" customFormat="1" x14ac:dyDescent="0.25">
      <c r="A107" s="35"/>
      <c r="B107" s="35">
        <v>6121</v>
      </c>
      <c r="C107" s="37" t="s">
        <v>51</v>
      </c>
      <c r="D107" s="38">
        <v>24650000</v>
      </c>
      <c r="E107" s="38">
        <v>24550000</v>
      </c>
      <c r="F107" s="50">
        <v>18373394.75</v>
      </c>
      <c r="G107" s="47">
        <f t="shared" ref="G107" si="5">F107/E107*100</f>
        <v>74.840711812627291</v>
      </c>
      <c r="H107" s="36"/>
      <c r="I107" s="36"/>
      <c r="J107" s="36"/>
      <c r="K107" s="36"/>
      <c r="L107" s="36"/>
      <c r="M107" s="36"/>
    </row>
    <row r="108" spans="1:15" x14ac:dyDescent="0.25">
      <c r="A108" s="2"/>
      <c r="B108" s="2">
        <v>5336</v>
      </c>
      <c r="C108" s="37" t="s">
        <v>67</v>
      </c>
      <c r="D108" s="38" t="s">
        <v>189</v>
      </c>
      <c r="E108" s="38">
        <v>179286.39999999999</v>
      </c>
      <c r="F108" s="50">
        <v>179286.39999999999</v>
      </c>
      <c r="G108" s="47"/>
      <c r="H108" s="12"/>
      <c r="I108" s="12"/>
      <c r="J108" s="12"/>
      <c r="K108" s="12"/>
      <c r="L108" s="12"/>
      <c r="M108" s="12"/>
    </row>
    <row r="109" spans="1:15" x14ac:dyDescent="0.25">
      <c r="A109" s="5">
        <v>3113</v>
      </c>
      <c r="B109" s="5"/>
      <c r="C109" s="5" t="s">
        <v>65</v>
      </c>
      <c r="D109" s="17">
        <f>SUM(D110:D118)</f>
        <v>80227500</v>
      </c>
      <c r="E109" s="17">
        <f>SUM(E110:E118)</f>
        <v>80227500</v>
      </c>
      <c r="F109" s="55">
        <f>SUM(F110:F118)</f>
        <v>50794657.530000001</v>
      </c>
      <c r="G109" s="57">
        <f>F109/E109*100</f>
        <v>63.31327478732355</v>
      </c>
      <c r="H109" s="12"/>
      <c r="I109" s="12"/>
      <c r="J109" s="12"/>
      <c r="K109" s="12"/>
      <c r="L109" s="12"/>
      <c r="M109" s="12"/>
    </row>
    <row r="110" spans="1:15" x14ac:dyDescent="0.25">
      <c r="A110" s="2"/>
      <c r="B110" s="2">
        <v>5136</v>
      </c>
      <c r="C110" s="1" t="s">
        <v>66</v>
      </c>
      <c r="D110" s="38">
        <v>35000</v>
      </c>
      <c r="E110" s="38">
        <v>0</v>
      </c>
      <c r="F110" s="50"/>
      <c r="G110" s="47"/>
      <c r="H110" s="12"/>
      <c r="I110" s="12"/>
      <c r="J110" s="12"/>
      <c r="K110" s="12"/>
      <c r="L110" s="12"/>
      <c r="M110" s="12"/>
    </row>
    <row r="111" spans="1:15" s="34" customFormat="1" x14ac:dyDescent="0.25">
      <c r="A111" s="35"/>
      <c r="B111" s="35">
        <v>5169</v>
      </c>
      <c r="C111" s="37" t="s">
        <v>58</v>
      </c>
      <c r="D111" s="38">
        <v>0</v>
      </c>
      <c r="E111" s="38">
        <v>0</v>
      </c>
      <c r="F111" s="50">
        <v>129752</v>
      </c>
      <c r="G111" s="47"/>
      <c r="H111" s="36"/>
      <c r="I111" s="36"/>
      <c r="J111" s="36"/>
      <c r="K111" s="36"/>
      <c r="L111" s="36"/>
      <c r="M111" s="36"/>
    </row>
    <row r="112" spans="1:15" s="34" customFormat="1" x14ac:dyDescent="0.25">
      <c r="A112" s="35"/>
      <c r="B112" s="35">
        <v>5171</v>
      </c>
      <c r="C112" s="37" t="s">
        <v>50</v>
      </c>
      <c r="D112" s="38"/>
      <c r="E112" s="38"/>
      <c r="F112" s="50">
        <v>32428</v>
      </c>
      <c r="G112" s="47"/>
      <c r="H112" s="36"/>
      <c r="I112" s="36"/>
      <c r="J112" s="36"/>
      <c r="K112" s="36"/>
      <c r="L112" s="36"/>
      <c r="M112" s="36"/>
    </row>
    <row r="113" spans="1:13" s="34" customFormat="1" x14ac:dyDescent="0.25">
      <c r="A113" s="62"/>
      <c r="B113" s="62">
        <v>5194</v>
      </c>
      <c r="C113" s="69" t="s">
        <v>135</v>
      </c>
      <c r="D113" s="70">
        <v>0</v>
      </c>
      <c r="E113" s="70">
        <v>35000</v>
      </c>
      <c r="F113" s="65">
        <v>20294</v>
      </c>
      <c r="G113" s="68"/>
      <c r="H113" s="36"/>
      <c r="I113" s="36"/>
      <c r="J113" s="36"/>
      <c r="K113" s="36"/>
      <c r="L113" s="36"/>
      <c r="M113" s="36"/>
    </row>
    <row r="114" spans="1:13" s="34" customFormat="1" x14ac:dyDescent="0.25">
      <c r="A114" s="35"/>
      <c r="B114" s="35">
        <v>5199</v>
      </c>
      <c r="C114" s="37" t="s">
        <v>159</v>
      </c>
      <c r="D114" s="38"/>
      <c r="E114" s="38"/>
      <c r="F114" s="50">
        <v>150000</v>
      </c>
      <c r="G114" s="47"/>
      <c r="H114" s="36"/>
      <c r="I114" s="36"/>
      <c r="J114" s="36"/>
      <c r="K114" s="36"/>
      <c r="L114" s="36"/>
      <c r="M114" s="36"/>
    </row>
    <row r="115" spans="1:13" x14ac:dyDescent="0.25">
      <c r="A115" s="2"/>
      <c r="B115" s="2">
        <v>5331</v>
      </c>
      <c r="C115" s="1" t="s">
        <v>62</v>
      </c>
      <c r="D115" s="43">
        <v>16242500</v>
      </c>
      <c r="E115" s="43">
        <v>16242500</v>
      </c>
      <c r="F115" s="50">
        <v>16242500</v>
      </c>
      <c r="G115" s="47">
        <f t="shared" si="4"/>
        <v>100</v>
      </c>
      <c r="H115" s="12"/>
      <c r="I115" s="12"/>
      <c r="J115" s="12"/>
      <c r="K115" s="12"/>
      <c r="L115" s="12"/>
      <c r="M115" s="12"/>
    </row>
    <row r="116" spans="1:13" x14ac:dyDescent="0.25">
      <c r="A116" s="2"/>
      <c r="B116" s="2">
        <v>5336</v>
      </c>
      <c r="C116" s="1" t="s">
        <v>67</v>
      </c>
      <c r="D116" s="38"/>
      <c r="E116" s="38"/>
      <c r="F116" s="50"/>
      <c r="G116" s="47"/>
      <c r="H116" s="12"/>
      <c r="I116" s="12"/>
      <c r="J116" s="12"/>
      <c r="K116" s="12"/>
      <c r="L116" s="12"/>
      <c r="M116" s="12"/>
    </row>
    <row r="117" spans="1:13" s="20" customFormat="1" x14ac:dyDescent="0.25">
      <c r="A117" s="2"/>
      <c r="B117" s="2">
        <v>6130</v>
      </c>
      <c r="C117" s="23" t="s">
        <v>176</v>
      </c>
      <c r="D117" s="38">
        <v>23950000</v>
      </c>
      <c r="E117" s="38">
        <v>23950000</v>
      </c>
      <c r="F117" s="50">
        <v>23984630.800000001</v>
      </c>
      <c r="G117" s="47">
        <f t="shared" si="4"/>
        <v>100.1445962421712</v>
      </c>
      <c r="H117" s="12"/>
      <c r="I117" s="12"/>
      <c r="J117" s="12"/>
      <c r="K117" s="12"/>
      <c r="L117" s="12"/>
      <c r="M117" s="12"/>
    </row>
    <row r="118" spans="1:13" x14ac:dyDescent="0.25">
      <c r="A118" s="2"/>
      <c r="B118" s="2">
        <v>6121</v>
      </c>
      <c r="C118" s="1" t="s">
        <v>51</v>
      </c>
      <c r="D118" s="42">
        <v>40000000</v>
      </c>
      <c r="E118" s="42">
        <v>40000000</v>
      </c>
      <c r="F118" s="52">
        <v>10235052.73</v>
      </c>
      <c r="G118" s="47">
        <f t="shared" si="4"/>
        <v>25.587631825000003</v>
      </c>
      <c r="H118" s="12"/>
      <c r="I118" s="12"/>
      <c r="J118" s="12"/>
      <c r="K118" s="12"/>
      <c r="L118" s="12"/>
      <c r="M118" s="12"/>
    </row>
    <row r="119" spans="1:13" s="34" customFormat="1" x14ac:dyDescent="0.25">
      <c r="A119" s="82">
        <v>3119</v>
      </c>
      <c r="B119" s="82"/>
      <c r="C119" s="83" t="s">
        <v>207</v>
      </c>
      <c r="D119" s="17"/>
      <c r="E119" s="17">
        <v>92000</v>
      </c>
      <c r="F119" s="55">
        <f>F120</f>
        <v>92000</v>
      </c>
      <c r="G119" s="56">
        <f t="shared" si="4"/>
        <v>100</v>
      </c>
      <c r="H119" s="36"/>
      <c r="I119" s="36"/>
      <c r="J119" s="36"/>
      <c r="K119" s="36"/>
      <c r="L119" s="36"/>
      <c r="M119" s="36"/>
    </row>
    <row r="120" spans="1:13" s="34" customFormat="1" x14ac:dyDescent="0.25">
      <c r="A120" s="35"/>
      <c r="B120" s="35">
        <v>5192</v>
      </c>
      <c r="C120" s="37" t="s">
        <v>136</v>
      </c>
      <c r="D120" s="42"/>
      <c r="E120" s="42">
        <v>92000</v>
      </c>
      <c r="F120" s="52">
        <v>92000</v>
      </c>
      <c r="G120" s="47">
        <f t="shared" si="4"/>
        <v>100</v>
      </c>
      <c r="H120" s="36"/>
      <c r="I120" s="36"/>
      <c r="J120" s="36"/>
      <c r="K120" s="36"/>
      <c r="L120" s="36"/>
      <c r="M120" s="36"/>
    </row>
    <row r="121" spans="1:13" x14ac:dyDescent="0.25">
      <c r="A121" s="5">
        <v>3231</v>
      </c>
      <c r="B121" s="5"/>
      <c r="C121" s="5" t="s">
        <v>68</v>
      </c>
      <c r="D121" s="17">
        <f>D122+D123</f>
        <v>927800</v>
      </c>
      <c r="E121" s="17">
        <f>E122+E123</f>
        <v>1027800</v>
      </c>
      <c r="F121" s="17">
        <f>F122+F123</f>
        <v>1052863.8999999999</v>
      </c>
      <c r="G121" s="57">
        <f>F121/E121*100</f>
        <v>102.43859700330802</v>
      </c>
      <c r="H121" s="12"/>
      <c r="I121" s="12"/>
      <c r="J121" s="12"/>
      <c r="K121" s="12"/>
      <c r="L121" s="12"/>
      <c r="M121" s="12"/>
    </row>
    <row r="122" spans="1:13" x14ac:dyDescent="0.25">
      <c r="A122" s="2"/>
      <c r="B122" s="2">
        <v>5331</v>
      </c>
      <c r="C122" s="1" t="s">
        <v>62</v>
      </c>
      <c r="D122" s="38">
        <v>227800</v>
      </c>
      <c r="E122" s="38">
        <v>227800</v>
      </c>
      <c r="F122" s="50">
        <v>227800</v>
      </c>
      <c r="G122" s="47">
        <f t="shared" si="4"/>
        <v>100</v>
      </c>
      <c r="H122" s="12"/>
      <c r="I122" s="12"/>
      <c r="J122" s="12"/>
      <c r="K122" s="12"/>
      <c r="L122" s="12"/>
      <c r="M122" s="12"/>
    </row>
    <row r="123" spans="1:13" s="34" customFormat="1" x14ac:dyDescent="0.25">
      <c r="A123" s="35"/>
      <c r="B123" s="35">
        <v>6121</v>
      </c>
      <c r="C123" s="37" t="s">
        <v>51</v>
      </c>
      <c r="D123" s="42">
        <v>700000</v>
      </c>
      <c r="E123" s="42">
        <v>800000</v>
      </c>
      <c r="F123" s="52">
        <v>825063.9</v>
      </c>
      <c r="G123" s="47">
        <f t="shared" ref="G123" si="6">F123/E123*100</f>
        <v>103.1329875</v>
      </c>
      <c r="H123" s="36"/>
      <c r="I123" s="36"/>
      <c r="J123" s="36"/>
      <c r="K123" s="36"/>
      <c r="L123" s="36"/>
      <c r="M123" s="36"/>
    </row>
    <row r="124" spans="1:13" x14ac:dyDescent="0.25">
      <c r="A124" s="5">
        <v>3314</v>
      </c>
      <c r="B124" s="5"/>
      <c r="C124" s="5" t="s">
        <v>69</v>
      </c>
      <c r="D124" s="17">
        <f>SUM(D125:D141)</f>
        <v>2261900</v>
      </c>
      <c r="E124" s="17">
        <f>SUM(E125:E141)</f>
        <v>2727900</v>
      </c>
      <c r="F124" s="55">
        <f>SUM(F125:F141)</f>
        <v>1945094.5699999998</v>
      </c>
      <c r="G124" s="57">
        <f t="shared" si="4"/>
        <v>71.303734374427208</v>
      </c>
      <c r="H124" s="12"/>
      <c r="I124" s="12"/>
      <c r="J124" s="12"/>
      <c r="K124" s="12"/>
      <c r="L124" s="12"/>
      <c r="M124" s="12"/>
    </row>
    <row r="125" spans="1:13" s="20" customFormat="1" x14ac:dyDescent="0.25">
      <c r="A125" s="13"/>
      <c r="B125" s="13">
        <v>5011</v>
      </c>
      <c r="C125" s="26" t="s">
        <v>104</v>
      </c>
      <c r="D125" s="44">
        <v>900000</v>
      </c>
      <c r="E125" s="44">
        <v>900000</v>
      </c>
      <c r="F125" s="50">
        <v>690534</v>
      </c>
      <c r="G125" s="47">
        <f t="shared" si="4"/>
        <v>76.725999999999999</v>
      </c>
      <c r="H125" s="12"/>
      <c r="I125" s="12"/>
      <c r="J125" s="12"/>
      <c r="K125" s="12"/>
      <c r="L125" s="12"/>
      <c r="M125" s="12"/>
    </row>
    <row r="126" spans="1:13" s="20" customFormat="1" x14ac:dyDescent="0.25">
      <c r="A126" s="13"/>
      <c r="B126" s="13">
        <v>5021</v>
      </c>
      <c r="C126" s="26" t="s">
        <v>172</v>
      </c>
      <c r="D126" s="44">
        <v>65000</v>
      </c>
      <c r="E126" s="44">
        <v>65000</v>
      </c>
      <c r="F126" s="50">
        <v>30915</v>
      </c>
      <c r="G126" s="47">
        <f t="shared" si="4"/>
        <v>47.561538461538461</v>
      </c>
      <c r="H126" s="12"/>
      <c r="I126" s="12"/>
      <c r="J126" s="12"/>
      <c r="K126" s="12"/>
      <c r="L126" s="12"/>
      <c r="M126" s="12"/>
    </row>
    <row r="127" spans="1:13" s="20" customFormat="1" x14ac:dyDescent="0.25">
      <c r="A127" s="13"/>
      <c r="B127" s="13">
        <v>5031</v>
      </c>
      <c r="C127" s="26" t="s">
        <v>74</v>
      </c>
      <c r="D127" s="44">
        <v>212000</v>
      </c>
      <c r="E127" s="44">
        <v>212000</v>
      </c>
      <c r="F127" s="50">
        <v>178615</v>
      </c>
      <c r="G127" s="47">
        <f t="shared" si="4"/>
        <v>84.252358490566039</v>
      </c>
      <c r="H127" s="12"/>
      <c r="I127" s="12"/>
      <c r="J127" s="12"/>
      <c r="K127" s="12"/>
      <c r="L127" s="12"/>
      <c r="M127" s="12"/>
    </row>
    <row r="128" spans="1:13" s="20" customFormat="1" x14ac:dyDescent="0.25">
      <c r="A128" s="13"/>
      <c r="B128" s="13">
        <v>5032</v>
      </c>
      <c r="C128" s="26" t="s">
        <v>75</v>
      </c>
      <c r="D128" s="44">
        <v>81000</v>
      </c>
      <c r="E128" s="44">
        <v>81000</v>
      </c>
      <c r="F128" s="50">
        <v>64299</v>
      </c>
      <c r="G128" s="47">
        <f t="shared" si="4"/>
        <v>79.381481481481487</v>
      </c>
      <c r="H128" s="12"/>
      <c r="I128" s="12"/>
      <c r="J128" s="12"/>
      <c r="K128" s="12"/>
      <c r="L128" s="12"/>
      <c r="M128" s="12"/>
    </row>
    <row r="129" spans="1:13" x14ac:dyDescent="0.25">
      <c r="A129" s="2"/>
      <c r="B129" s="2">
        <v>5136</v>
      </c>
      <c r="C129" s="31" t="s">
        <v>70</v>
      </c>
      <c r="D129" s="32">
        <v>200000</v>
      </c>
      <c r="E129" s="32">
        <v>200000</v>
      </c>
      <c r="F129" s="50">
        <v>194309.8</v>
      </c>
      <c r="G129" s="47">
        <f t="shared" si="4"/>
        <v>97.154899999999998</v>
      </c>
      <c r="H129" s="12"/>
      <c r="I129" s="12"/>
      <c r="J129" s="12"/>
      <c r="K129" s="12"/>
      <c r="L129" s="12"/>
      <c r="M129" s="12"/>
    </row>
    <row r="130" spans="1:13" s="20" customFormat="1" x14ac:dyDescent="0.25">
      <c r="A130" s="2"/>
      <c r="B130" s="2">
        <v>5137</v>
      </c>
      <c r="C130" s="23" t="s">
        <v>84</v>
      </c>
      <c r="D130" s="32">
        <v>55000</v>
      </c>
      <c r="E130" s="32">
        <v>55000</v>
      </c>
      <c r="F130" s="50">
        <v>37678</v>
      </c>
      <c r="G130" s="47">
        <f t="shared" si="4"/>
        <v>68.50545454545454</v>
      </c>
      <c r="H130" s="12"/>
      <c r="I130" s="12"/>
      <c r="J130" s="12"/>
      <c r="K130" s="12"/>
      <c r="L130" s="12"/>
      <c r="M130" s="12"/>
    </row>
    <row r="131" spans="1:13" s="20" customFormat="1" x14ac:dyDescent="0.25">
      <c r="A131" s="2"/>
      <c r="B131" s="2">
        <v>5139</v>
      </c>
      <c r="C131" s="23" t="s">
        <v>119</v>
      </c>
      <c r="D131" s="32">
        <v>26000</v>
      </c>
      <c r="E131" s="32">
        <v>26000</v>
      </c>
      <c r="F131" s="50">
        <v>15293</v>
      </c>
      <c r="G131" s="47">
        <f t="shared" si="4"/>
        <v>58.819230769230771</v>
      </c>
      <c r="H131" s="12"/>
      <c r="I131" s="12"/>
      <c r="J131" s="12"/>
      <c r="K131" s="12"/>
      <c r="L131" s="12"/>
      <c r="M131" s="12"/>
    </row>
    <row r="132" spans="1:13" s="20" customFormat="1" x14ac:dyDescent="0.25">
      <c r="A132" s="2"/>
      <c r="B132" s="2">
        <v>5151</v>
      </c>
      <c r="C132" s="23" t="s">
        <v>113</v>
      </c>
      <c r="D132" s="32">
        <v>3000</v>
      </c>
      <c r="E132" s="32">
        <v>3000</v>
      </c>
      <c r="F132" s="50">
        <v>2440</v>
      </c>
      <c r="G132" s="47">
        <f t="shared" si="4"/>
        <v>81.333333333333329</v>
      </c>
      <c r="H132" s="12"/>
      <c r="I132" s="12"/>
      <c r="J132" s="12"/>
      <c r="K132" s="12"/>
      <c r="L132" s="12"/>
      <c r="M132" s="12"/>
    </row>
    <row r="133" spans="1:13" s="20" customFormat="1" x14ac:dyDescent="0.25">
      <c r="A133" s="2"/>
      <c r="B133" s="2">
        <v>5153</v>
      </c>
      <c r="C133" s="23" t="s">
        <v>114</v>
      </c>
      <c r="D133" s="32">
        <v>190000</v>
      </c>
      <c r="E133" s="32">
        <v>190000</v>
      </c>
      <c r="F133" s="50">
        <v>52617.71</v>
      </c>
      <c r="G133" s="47">
        <f t="shared" si="4"/>
        <v>27.693531578947368</v>
      </c>
      <c r="H133" s="12"/>
      <c r="I133" s="12"/>
      <c r="J133" s="12"/>
      <c r="K133" s="12"/>
      <c r="L133" s="12"/>
      <c r="M133" s="12"/>
    </row>
    <row r="134" spans="1:13" s="20" customFormat="1" x14ac:dyDescent="0.25">
      <c r="A134" s="2"/>
      <c r="B134" s="2">
        <v>5154</v>
      </c>
      <c r="C134" s="23" t="s">
        <v>76</v>
      </c>
      <c r="D134" s="32">
        <v>45000</v>
      </c>
      <c r="E134" s="32">
        <v>45000</v>
      </c>
      <c r="F134" s="50">
        <v>44560</v>
      </c>
      <c r="G134" s="47">
        <f t="shared" si="4"/>
        <v>99.022222222222226</v>
      </c>
      <c r="H134" s="12"/>
      <c r="I134" s="12"/>
      <c r="J134" s="12"/>
      <c r="K134" s="12"/>
      <c r="L134" s="12"/>
      <c r="M134" s="12"/>
    </row>
    <row r="135" spans="1:13" s="20" customFormat="1" x14ac:dyDescent="0.25">
      <c r="A135" s="2"/>
      <c r="B135" s="2">
        <v>5161</v>
      </c>
      <c r="C135" s="23" t="s">
        <v>129</v>
      </c>
      <c r="D135" s="32">
        <v>8000</v>
      </c>
      <c r="E135" s="32">
        <v>8000</v>
      </c>
      <c r="F135" s="50">
        <v>7142.4</v>
      </c>
      <c r="G135" s="47">
        <f t="shared" si="4"/>
        <v>89.279999999999987</v>
      </c>
      <c r="H135" s="12"/>
      <c r="I135" s="12"/>
      <c r="J135" s="12"/>
      <c r="K135" s="12"/>
      <c r="L135" s="12"/>
      <c r="M135" s="12"/>
    </row>
    <row r="136" spans="1:13" s="20" customFormat="1" x14ac:dyDescent="0.25">
      <c r="A136" s="2"/>
      <c r="B136" s="2">
        <v>5167</v>
      </c>
      <c r="C136" s="23" t="s">
        <v>174</v>
      </c>
      <c r="D136" s="32">
        <v>3100</v>
      </c>
      <c r="E136" s="32">
        <v>3100</v>
      </c>
      <c r="F136" s="50">
        <v>1100</v>
      </c>
      <c r="G136" s="47">
        <f t="shared" si="4"/>
        <v>35.483870967741936</v>
      </c>
      <c r="H136" s="12"/>
      <c r="I136" s="12"/>
      <c r="J136" s="12"/>
      <c r="K136" s="12"/>
      <c r="L136" s="12"/>
      <c r="M136" s="12"/>
    </row>
    <row r="137" spans="1:13" s="20" customFormat="1" x14ac:dyDescent="0.25">
      <c r="A137" s="2"/>
      <c r="B137" s="2">
        <v>5169</v>
      </c>
      <c r="C137" s="23" t="s">
        <v>58</v>
      </c>
      <c r="D137" s="32">
        <v>112800</v>
      </c>
      <c r="E137" s="32">
        <v>112800</v>
      </c>
      <c r="F137" s="50">
        <v>51563</v>
      </c>
      <c r="G137" s="47">
        <f t="shared" si="4"/>
        <v>45.711879432624116</v>
      </c>
      <c r="H137" s="12"/>
      <c r="I137" s="12"/>
      <c r="J137" s="12"/>
      <c r="K137" s="12"/>
      <c r="L137" s="12"/>
      <c r="M137" s="12"/>
    </row>
    <row r="138" spans="1:13" s="20" customFormat="1" x14ac:dyDescent="0.25">
      <c r="A138" s="2"/>
      <c r="B138" s="2">
        <v>5171</v>
      </c>
      <c r="C138" s="23" t="s">
        <v>50</v>
      </c>
      <c r="D138" s="32">
        <v>36000</v>
      </c>
      <c r="E138" s="32">
        <v>36000</v>
      </c>
      <c r="F138" s="50">
        <v>4500</v>
      </c>
      <c r="G138" s="47">
        <f t="shared" si="4"/>
        <v>12.5</v>
      </c>
      <c r="H138" s="12"/>
      <c r="I138" s="12"/>
      <c r="J138" s="12"/>
      <c r="K138" s="12"/>
      <c r="L138" s="12"/>
      <c r="M138" s="12"/>
    </row>
    <row r="139" spans="1:13" s="20" customFormat="1" x14ac:dyDescent="0.25">
      <c r="A139" s="2"/>
      <c r="B139" s="2">
        <v>5173</v>
      </c>
      <c r="C139" s="23" t="s">
        <v>107</v>
      </c>
      <c r="D139" s="32">
        <v>5000</v>
      </c>
      <c r="E139" s="32">
        <v>5000</v>
      </c>
      <c r="F139" s="50">
        <v>173</v>
      </c>
      <c r="G139" s="47">
        <f t="shared" si="4"/>
        <v>3.46</v>
      </c>
      <c r="H139" s="12"/>
      <c r="I139" s="12"/>
      <c r="J139" s="12"/>
      <c r="K139" s="12"/>
      <c r="L139" s="12"/>
      <c r="M139" s="12"/>
    </row>
    <row r="140" spans="1:13" s="20" customFormat="1" x14ac:dyDescent="0.25">
      <c r="A140" s="2"/>
      <c r="B140" s="2">
        <v>6121</v>
      </c>
      <c r="C140" s="23" t="s">
        <v>51</v>
      </c>
      <c r="D140" s="43">
        <v>320000</v>
      </c>
      <c r="E140" s="43">
        <v>786000</v>
      </c>
      <c r="F140" s="50">
        <v>567354.66</v>
      </c>
      <c r="G140" s="47">
        <f t="shared" si="4"/>
        <v>72.182526717557266</v>
      </c>
      <c r="H140" s="12"/>
      <c r="I140" s="12"/>
      <c r="J140" s="12"/>
      <c r="K140" s="12"/>
      <c r="L140" s="12"/>
      <c r="M140" s="12"/>
    </row>
    <row r="141" spans="1:13" x14ac:dyDescent="0.25">
      <c r="A141" s="2"/>
      <c r="B141" s="2">
        <v>5181</v>
      </c>
      <c r="C141" s="1" t="s">
        <v>71</v>
      </c>
      <c r="D141" s="32"/>
      <c r="E141" s="32"/>
      <c r="F141" s="50">
        <v>2000</v>
      </c>
      <c r="G141" s="47"/>
      <c r="H141" s="12"/>
      <c r="I141" s="12"/>
      <c r="J141" s="12"/>
      <c r="K141" s="12"/>
      <c r="L141" s="12"/>
      <c r="M141" s="12"/>
    </row>
    <row r="142" spans="1:13" s="34" customFormat="1" x14ac:dyDescent="0.25">
      <c r="A142" s="5">
        <v>3319</v>
      </c>
      <c r="B142" s="5"/>
      <c r="C142" s="5" t="s">
        <v>190</v>
      </c>
      <c r="D142" s="17">
        <f>SUM(D143:D145)</f>
        <v>70000</v>
      </c>
      <c r="E142" s="17">
        <f>SUM(E143:E145)</f>
        <v>70000</v>
      </c>
      <c r="F142" s="17">
        <f>SUM(F143:F145)</f>
        <v>44745.22</v>
      </c>
      <c r="G142" s="57">
        <f t="shared" ref="G142:G144" si="7">F142/E142*100</f>
        <v>63.92174285714286</v>
      </c>
      <c r="H142" s="36"/>
      <c r="I142" s="36"/>
      <c r="J142" s="36"/>
      <c r="K142" s="36"/>
      <c r="L142" s="36"/>
      <c r="M142" s="36"/>
    </row>
    <row r="143" spans="1:13" s="34" customFormat="1" x14ac:dyDescent="0.25">
      <c r="A143" s="35"/>
      <c r="B143" s="35">
        <v>5021</v>
      </c>
      <c r="C143" s="37" t="s">
        <v>73</v>
      </c>
      <c r="D143" s="38">
        <v>40000</v>
      </c>
      <c r="E143" s="38">
        <v>40000</v>
      </c>
      <c r="F143" s="50">
        <v>40000</v>
      </c>
      <c r="G143" s="47">
        <f t="shared" si="7"/>
        <v>100</v>
      </c>
      <c r="H143" s="36"/>
      <c r="I143" s="36"/>
      <c r="J143" s="36"/>
      <c r="K143" s="36"/>
      <c r="L143" s="36"/>
      <c r="M143" s="36"/>
    </row>
    <row r="144" spans="1:13" s="34" customFormat="1" x14ac:dyDescent="0.25">
      <c r="A144" s="35"/>
      <c r="B144" s="35">
        <v>5139</v>
      </c>
      <c r="C144" s="37" t="s">
        <v>119</v>
      </c>
      <c r="D144" s="38">
        <v>10000</v>
      </c>
      <c r="E144" s="38">
        <v>10000</v>
      </c>
      <c r="F144" s="50">
        <v>4395.22</v>
      </c>
      <c r="G144" s="47">
        <f t="shared" si="7"/>
        <v>43.952200000000005</v>
      </c>
      <c r="H144" s="36"/>
      <c r="I144" s="36"/>
      <c r="J144" s="36"/>
      <c r="K144" s="36"/>
      <c r="L144" s="36"/>
      <c r="M144" s="36"/>
    </row>
    <row r="145" spans="1:13" s="34" customFormat="1" x14ac:dyDescent="0.25">
      <c r="A145" s="35"/>
      <c r="B145" s="35">
        <v>5169</v>
      </c>
      <c r="C145" s="37" t="s">
        <v>58</v>
      </c>
      <c r="D145" s="38">
        <v>20000</v>
      </c>
      <c r="E145" s="38">
        <v>20000</v>
      </c>
      <c r="F145" s="50">
        <v>350</v>
      </c>
      <c r="G145" s="47">
        <f t="shared" ref="G145" si="8">F145/E145*100</f>
        <v>1.7500000000000002</v>
      </c>
      <c r="H145" s="36"/>
      <c r="I145" s="36"/>
      <c r="J145" s="36"/>
      <c r="K145" s="36"/>
      <c r="L145" s="36"/>
      <c r="M145" s="36"/>
    </row>
    <row r="146" spans="1:13" x14ac:dyDescent="0.25">
      <c r="A146" s="5">
        <v>3322</v>
      </c>
      <c r="B146" s="5"/>
      <c r="C146" s="5" t="s">
        <v>72</v>
      </c>
      <c r="D146" s="17">
        <f>SUM(D147:D149)</f>
        <v>135000</v>
      </c>
      <c r="E146" s="17">
        <f>SUM(E147:E149)</f>
        <v>175000</v>
      </c>
      <c r="F146" s="55">
        <f>SUM(F147:F149)</f>
        <v>245056</v>
      </c>
      <c r="G146" s="57">
        <f t="shared" si="4"/>
        <v>140.03200000000001</v>
      </c>
      <c r="H146" s="12"/>
      <c r="I146" s="12"/>
      <c r="J146" s="12"/>
      <c r="K146" s="12"/>
      <c r="L146" s="12"/>
      <c r="M146" s="12"/>
    </row>
    <row r="147" spans="1:13" x14ac:dyDescent="0.25">
      <c r="A147" s="2"/>
      <c r="B147" s="2">
        <v>5021</v>
      </c>
      <c r="C147" s="1" t="s">
        <v>73</v>
      </c>
      <c r="D147" s="38">
        <v>75000</v>
      </c>
      <c r="E147" s="38">
        <v>75000</v>
      </c>
      <c r="F147" s="50">
        <v>72320</v>
      </c>
      <c r="G147" s="47">
        <f>F147/E147*100</f>
        <v>96.426666666666677</v>
      </c>
      <c r="H147" s="12"/>
      <c r="I147" s="12"/>
      <c r="J147" s="12"/>
      <c r="K147" s="12"/>
      <c r="L147" s="12"/>
      <c r="M147" s="12"/>
    </row>
    <row r="148" spans="1:13" x14ac:dyDescent="0.25">
      <c r="A148" s="2"/>
      <c r="B148" s="2">
        <v>5169</v>
      </c>
      <c r="C148" s="1" t="s">
        <v>58</v>
      </c>
      <c r="D148" s="38"/>
      <c r="E148" s="38">
        <v>20000</v>
      </c>
      <c r="F148" s="50">
        <v>12436</v>
      </c>
      <c r="G148" s="47">
        <f>F148/E148*100</f>
        <v>62.18</v>
      </c>
      <c r="H148" s="12"/>
      <c r="I148" s="12"/>
      <c r="J148" s="12"/>
      <c r="K148" s="12"/>
      <c r="L148" s="12"/>
      <c r="M148" s="12"/>
    </row>
    <row r="149" spans="1:13" s="20" customFormat="1" x14ac:dyDescent="0.25">
      <c r="A149" s="2"/>
      <c r="B149" s="2">
        <v>5171</v>
      </c>
      <c r="C149" s="23" t="s">
        <v>50</v>
      </c>
      <c r="D149" s="38">
        <v>60000</v>
      </c>
      <c r="E149" s="38">
        <v>80000</v>
      </c>
      <c r="F149" s="50">
        <v>160300</v>
      </c>
      <c r="G149" s="47">
        <f t="shared" ref="G149" si="9">F149/E149*100</f>
        <v>200.375</v>
      </c>
      <c r="H149" s="12"/>
      <c r="I149" s="12"/>
      <c r="J149" s="12"/>
      <c r="K149" s="12"/>
      <c r="L149" s="12"/>
      <c r="M149" s="12"/>
    </row>
    <row r="150" spans="1:13" x14ac:dyDescent="0.25">
      <c r="A150" s="5">
        <v>3349</v>
      </c>
      <c r="B150" s="5"/>
      <c r="C150" s="5" t="s">
        <v>77</v>
      </c>
      <c r="D150" s="17">
        <f>SUM(D151:D152)</f>
        <v>515000</v>
      </c>
      <c r="E150" s="17">
        <f>SUM(E151:E152)</f>
        <v>515000</v>
      </c>
      <c r="F150" s="55">
        <f>SUM(F151:F152)</f>
        <v>357942</v>
      </c>
      <c r="G150" s="57">
        <f t="shared" ref="G150:G229" si="10">F150/E150*100</f>
        <v>69.503300970873781</v>
      </c>
      <c r="H150" s="12"/>
      <c r="I150" s="12"/>
      <c r="J150" s="12"/>
      <c r="K150" s="12"/>
      <c r="L150" s="12"/>
      <c r="M150" s="12"/>
    </row>
    <row r="151" spans="1:13" x14ac:dyDescent="0.25">
      <c r="A151" s="2"/>
      <c r="B151" s="2">
        <v>5021</v>
      </c>
      <c r="C151" s="1" t="s">
        <v>73</v>
      </c>
      <c r="D151" s="39">
        <v>65000</v>
      </c>
      <c r="E151" s="39">
        <v>65000</v>
      </c>
      <c r="F151" s="50">
        <v>54400</v>
      </c>
      <c r="G151" s="47">
        <f t="shared" si="10"/>
        <v>83.692307692307693</v>
      </c>
      <c r="H151" s="12"/>
      <c r="I151" s="12"/>
      <c r="J151" s="12"/>
      <c r="K151" s="12"/>
      <c r="L151" s="12"/>
      <c r="M151" s="12"/>
    </row>
    <row r="152" spans="1:13" x14ac:dyDescent="0.25">
      <c r="A152" s="2"/>
      <c r="B152" s="2">
        <v>5169</v>
      </c>
      <c r="C152" s="1" t="s">
        <v>78</v>
      </c>
      <c r="D152" s="39">
        <v>450000</v>
      </c>
      <c r="E152" s="39">
        <v>450000</v>
      </c>
      <c r="F152" s="50">
        <v>303542</v>
      </c>
      <c r="G152" s="47">
        <f t="shared" si="10"/>
        <v>67.453777777777773</v>
      </c>
      <c r="H152" s="12"/>
      <c r="I152" s="12"/>
      <c r="J152" s="12"/>
      <c r="K152" s="12"/>
      <c r="L152" s="12"/>
      <c r="M152" s="12"/>
    </row>
    <row r="153" spans="1:13" x14ac:dyDescent="0.25">
      <c r="A153" s="5">
        <v>3392</v>
      </c>
      <c r="B153" s="5"/>
      <c r="C153" s="5" t="s">
        <v>79</v>
      </c>
      <c r="D153" s="17">
        <f>SUM(D154)</f>
        <v>1800000</v>
      </c>
      <c r="E153" s="17">
        <v>2043000</v>
      </c>
      <c r="F153" s="67">
        <f>F154</f>
        <v>2047400</v>
      </c>
      <c r="G153" s="57">
        <f t="shared" si="10"/>
        <v>100.2153695545766</v>
      </c>
      <c r="H153" s="12"/>
      <c r="I153" s="12"/>
      <c r="J153" s="12"/>
      <c r="K153" s="12"/>
      <c r="L153" s="12"/>
      <c r="M153" s="12"/>
    </row>
    <row r="154" spans="1:13" x14ac:dyDescent="0.25">
      <c r="A154" s="2"/>
      <c r="B154" s="2">
        <v>5229</v>
      </c>
      <c r="C154" s="1" t="s">
        <v>80</v>
      </c>
      <c r="D154" s="38">
        <v>1800000</v>
      </c>
      <c r="E154" s="38">
        <v>2043000</v>
      </c>
      <c r="F154" s="50">
        <v>2047400</v>
      </c>
      <c r="G154" s="47">
        <f t="shared" si="10"/>
        <v>100.2153695545766</v>
      </c>
      <c r="H154" s="12"/>
      <c r="I154" s="12"/>
      <c r="J154" s="12"/>
      <c r="K154" s="12"/>
      <c r="L154" s="12"/>
      <c r="M154" s="12"/>
    </row>
    <row r="155" spans="1:13" x14ac:dyDescent="0.25">
      <c r="A155" s="5">
        <v>3399</v>
      </c>
      <c r="B155" s="5"/>
      <c r="C155" s="5" t="s">
        <v>81</v>
      </c>
      <c r="D155" s="17">
        <f>SUM(D156:D160)</f>
        <v>736500</v>
      </c>
      <c r="E155" s="17">
        <f>SUM(E156:E160)</f>
        <v>1359500</v>
      </c>
      <c r="F155" s="55">
        <f>SUM(F156:F160)</f>
        <v>790833.5</v>
      </c>
      <c r="G155" s="56">
        <f t="shared" si="10"/>
        <v>58.170908422214055</v>
      </c>
      <c r="H155" s="12"/>
      <c r="I155" s="12"/>
      <c r="J155" s="12"/>
      <c r="K155" s="12"/>
      <c r="L155" s="12"/>
      <c r="M155" s="12"/>
    </row>
    <row r="156" spans="1:13" s="34" customFormat="1" x14ac:dyDescent="0.25">
      <c r="A156" s="35"/>
      <c r="B156" s="35">
        <v>5169</v>
      </c>
      <c r="C156" s="37" t="s">
        <v>58</v>
      </c>
      <c r="D156" s="38">
        <v>545000</v>
      </c>
      <c r="E156" s="38">
        <v>545000</v>
      </c>
      <c r="F156" s="50">
        <v>365076.5</v>
      </c>
      <c r="G156" s="47">
        <f t="shared" ref="G156:G158" si="11">F156/E156*100</f>
        <v>66.98651376146789</v>
      </c>
      <c r="H156" s="36"/>
      <c r="I156" s="36"/>
      <c r="J156" s="36"/>
      <c r="K156" s="36"/>
      <c r="L156" s="36"/>
      <c r="M156" s="36"/>
    </row>
    <row r="157" spans="1:13" s="34" customFormat="1" x14ac:dyDescent="0.25">
      <c r="A157" s="62"/>
      <c r="B157" s="62">
        <v>5175</v>
      </c>
      <c r="C157" s="69" t="s">
        <v>191</v>
      </c>
      <c r="D157" s="70">
        <v>12500</v>
      </c>
      <c r="E157" s="70">
        <v>12500</v>
      </c>
      <c r="F157" s="65">
        <v>23816</v>
      </c>
      <c r="G157" s="68">
        <f t="shared" si="11"/>
        <v>190.52800000000002</v>
      </c>
      <c r="H157" s="36"/>
      <c r="I157" s="36"/>
      <c r="J157" s="36"/>
      <c r="K157" s="36"/>
      <c r="L157" s="36"/>
      <c r="M157" s="36"/>
    </row>
    <row r="158" spans="1:13" s="34" customFormat="1" x14ac:dyDescent="0.25">
      <c r="A158" s="62"/>
      <c r="B158" s="62">
        <v>5194</v>
      </c>
      <c r="C158" s="69" t="s">
        <v>135</v>
      </c>
      <c r="D158" s="70">
        <v>89000</v>
      </c>
      <c r="E158" s="70">
        <v>89000</v>
      </c>
      <c r="F158" s="65">
        <v>33287</v>
      </c>
      <c r="G158" s="68">
        <f t="shared" si="11"/>
        <v>37.401123595505616</v>
      </c>
      <c r="H158" s="36"/>
      <c r="I158" s="36"/>
      <c r="J158" s="36"/>
      <c r="K158" s="36"/>
      <c r="L158" s="36"/>
      <c r="M158" s="36"/>
    </row>
    <row r="159" spans="1:13" s="34" customFormat="1" x14ac:dyDescent="0.25">
      <c r="A159" s="2"/>
      <c r="B159" s="2">
        <v>5223</v>
      </c>
      <c r="C159" s="1" t="s">
        <v>82</v>
      </c>
      <c r="D159" s="38">
        <v>50000</v>
      </c>
      <c r="E159" s="38">
        <v>100000</v>
      </c>
      <c r="F159" s="50">
        <v>35654</v>
      </c>
      <c r="G159" s="47">
        <f t="shared" si="10"/>
        <v>35.654000000000003</v>
      </c>
      <c r="H159" s="36"/>
      <c r="I159" s="36"/>
      <c r="J159" s="36"/>
      <c r="K159" s="36"/>
      <c r="L159" s="36"/>
      <c r="M159" s="36"/>
    </row>
    <row r="160" spans="1:13" x14ac:dyDescent="0.25">
      <c r="A160" s="2"/>
      <c r="B160" s="2">
        <v>5492</v>
      </c>
      <c r="C160" s="1" t="s">
        <v>136</v>
      </c>
      <c r="D160" s="38">
        <v>40000</v>
      </c>
      <c r="E160" s="38">
        <v>613000</v>
      </c>
      <c r="F160" s="50">
        <v>333000</v>
      </c>
      <c r="G160" s="47">
        <f t="shared" si="10"/>
        <v>54.323001631321368</v>
      </c>
      <c r="H160" s="12"/>
      <c r="I160" s="12"/>
      <c r="J160" s="12"/>
      <c r="K160" s="12"/>
      <c r="L160" s="12"/>
      <c r="M160" s="12"/>
    </row>
    <row r="161" spans="1:13" x14ac:dyDescent="0.25">
      <c r="A161" s="5">
        <v>3419</v>
      </c>
      <c r="B161" s="5"/>
      <c r="C161" s="5" t="s">
        <v>192</v>
      </c>
      <c r="D161" s="17">
        <f>SUM(D162)</f>
        <v>0</v>
      </c>
      <c r="E161" s="17">
        <f>SUM(E162:E163)</f>
        <v>1650000</v>
      </c>
      <c r="F161" s="55">
        <f>SUM(F162)</f>
        <v>0</v>
      </c>
      <c r="G161" s="57">
        <f t="shared" ref="G161" si="12">F161/E161*100</f>
        <v>0</v>
      </c>
      <c r="H161" s="12"/>
      <c r="I161" s="12"/>
      <c r="J161" s="12"/>
      <c r="K161" s="12"/>
      <c r="L161" s="12"/>
      <c r="M161" s="12"/>
    </row>
    <row r="162" spans="1:13" s="34" customFormat="1" x14ac:dyDescent="0.25">
      <c r="A162" s="35"/>
      <c r="B162" s="35">
        <v>5222</v>
      </c>
      <c r="C162" s="37" t="s">
        <v>193</v>
      </c>
      <c r="D162" s="38"/>
      <c r="E162" s="38">
        <v>150000</v>
      </c>
      <c r="F162" s="50"/>
      <c r="G162" s="47"/>
      <c r="H162" s="36"/>
      <c r="I162" s="36"/>
      <c r="J162" s="36"/>
      <c r="K162" s="36"/>
      <c r="L162" s="36"/>
      <c r="M162" s="36"/>
    </row>
    <row r="163" spans="1:13" s="34" customFormat="1" x14ac:dyDescent="0.25">
      <c r="A163" s="35"/>
      <c r="B163" s="35">
        <v>5229</v>
      </c>
      <c r="C163" s="37" t="s">
        <v>208</v>
      </c>
      <c r="D163" s="38"/>
      <c r="E163" s="38">
        <v>1500000</v>
      </c>
      <c r="F163" s="50"/>
      <c r="G163" s="47"/>
      <c r="H163" s="36"/>
      <c r="I163" s="36"/>
      <c r="J163" s="36"/>
      <c r="K163" s="36"/>
      <c r="L163" s="36"/>
      <c r="M163" s="36"/>
    </row>
    <row r="164" spans="1:13" s="34" customFormat="1" x14ac:dyDescent="0.25">
      <c r="A164" s="5">
        <v>3421</v>
      </c>
      <c r="B164" s="5"/>
      <c r="C164" s="5" t="s">
        <v>83</v>
      </c>
      <c r="D164" s="17">
        <f>SUM(D165:D172)</f>
        <v>1434400</v>
      </c>
      <c r="E164" s="17">
        <f>SUM(E165:E172)</f>
        <v>1434400</v>
      </c>
      <c r="F164" s="55">
        <f>SUM(F165:F172)</f>
        <v>441360.2</v>
      </c>
      <c r="G164" s="57">
        <f t="shared" si="10"/>
        <v>30.769673731176798</v>
      </c>
      <c r="H164" s="36"/>
      <c r="I164" s="36"/>
      <c r="J164" s="36"/>
      <c r="K164" s="36"/>
      <c r="L164" s="36"/>
      <c r="M164" s="36"/>
    </row>
    <row r="165" spans="1:13" x14ac:dyDescent="0.25">
      <c r="A165" s="2"/>
      <c r="B165" s="2">
        <v>5021</v>
      </c>
      <c r="C165" s="1" t="s">
        <v>73</v>
      </c>
      <c r="D165" s="38">
        <v>260000</v>
      </c>
      <c r="E165" s="38">
        <v>260000</v>
      </c>
      <c r="F165" s="50">
        <v>168267</v>
      </c>
      <c r="G165" s="47">
        <f t="shared" si="10"/>
        <v>64.718076923076922</v>
      </c>
      <c r="H165" s="12"/>
      <c r="I165" s="12"/>
      <c r="J165" s="12"/>
      <c r="K165" s="12"/>
      <c r="L165" s="12"/>
      <c r="M165" s="12"/>
    </row>
    <row r="166" spans="1:13" x14ac:dyDescent="0.25">
      <c r="A166" s="2"/>
      <c r="B166" s="2">
        <v>5031</v>
      </c>
      <c r="C166" s="1" t="s">
        <v>74</v>
      </c>
      <c r="D166" s="38">
        <v>61000</v>
      </c>
      <c r="E166" s="38">
        <v>61000</v>
      </c>
      <c r="F166" s="50">
        <v>37634</v>
      </c>
      <c r="G166" s="47">
        <f t="shared" si="10"/>
        <v>61.695081967213113</v>
      </c>
      <c r="H166" s="12"/>
      <c r="I166" s="12"/>
      <c r="J166" s="12"/>
      <c r="K166" s="12"/>
      <c r="L166" s="12"/>
      <c r="M166" s="12"/>
    </row>
    <row r="167" spans="1:13" x14ac:dyDescent="0.25">
      <c r="A167" s="2"/>
      <c r="B167" s="2">
        <v>5032</v>
      </c>
      <c r="C167" s="1" t="s">
        <v>75</v>
      </c>
      <c r="D167" s="38">
        <v>23400</v>
      </c>
      <c r="E167" s="38">
        <v>23400</v>
      </c>
      <c r="F167" s="50">
        <v>13550</v>
      </c>
      <c r="G167" s="47">
        <f t="shared" si="10"/>
        <v>57.90598290598291</v>
      </c>
      <c r="H167" s="12"/>
      <c r="I167" s="12"/>
      <c r="J167" s="12"/>
      <c r="K167" s="12"/>
      <c r="L167" s="12"/>
      <c r="M167" s="12"/>
    </row>
    <row r="168" spans="1:13" x14ac:dyDescent="0.25">
      <c r="A168" s="2"/>
      <c r="B168" s="2">
        <v>5137</v>
      </c>
      <c r="C168" s="1" t="s">
        <v>84</v>
      </c>
      <c r="D168" s="38">
        <v>50000</v>
      </c>
      <c r="E168" s="38">
        <v>50000</v>
      </c>
      <c r="F168" s="50">
        <v>14300</v>
      </c>
      <c r="G168" s="47">
        <f t="shared" si="10"/>
        <v>28.599999999999998</v>
      </c>
      <c r="H168" s="12"/>
      <c r="I168" s="12"/>
      <c r="J168" s="12"/>
      <c r="K168" s="12"/>
      <c r="L168" s="12"/>
      <c r="M168" s="12"/>
    </row>
    <row r="169" spans="1:13" x14ac:dyDescent="0.25">
      <c r="A169" s="2"/>
      <c r="B169" s="2">
        <v>5139</v>
      </c>
      <c r="C169" s="1" t="s">
        <v>56</v>
      </c>
      <c r="D169" s="38">
        <v>30000</v>
      </c>
      <c r="E169" s="38">
        <v>30000</v>
      </c>
      <c r="F169" s="50">
        <v>5305</v>
      </c>
      <c r="G169" s="47">
        <f t="shared" si="10"/>
        <v>17.683333333333334</v>
      </c>
      <c r="H169" s="12"/>
      <c r="I169" s="12"/>
      <c r="J169" s="12"/>
      <c r="K169" s="12"/>
      <c r="L169" s="12"/>
      <c r="M169" s="12"/>
    </row>
    <row r="170" spans="1:13" x14ac:dyDescent="0.25">
      <c r="A170" s="2"/>
      <c r="B170" s="2">
        <v>5169</v>
      </c>
      <c r="C170" s="1" t="s">
        <v>58</v>
      </c>
      <c r="D170" s="38">
        <v>50000</v>
      </c>
      <c r="E170" s="38">
        <v>50000</v>
      </c>
      <c r="F170" s="50">
        <v>11416</v>
      </c>
      <c r="G170" s="47">
        <f t="shared" si="10"/>
        <v>22.832000000000001</v>
      </c>
      <c r="H170" s="12"/>
      <c r="I170" s="12"/>
      <c r="J170" s="12"/>
      <c r="K170" s="12"/>
      <c r="L170" s="12"/>
      <c r="M170" s="12"/>
    </row>
    <row r="171" spans="1:13" x14ac:dyDescent="0.25">
      <c r="A171" s="2"/>
      <c r="B171" s="2">
        <v>5171</v>
      </c>
      <c r="C171" s="1" t="s">
        <v>50</v>
      </c>
      <c r="D171" s="38">
        <v>60000</v>
      </c>
      <c r="E171" s="38">
        <v>60000</v>
      </c>
      <c r="F171" s="50">
        <v>32313.200000000001</v>
      </c>
      <c r="G171" s="47">
        <f t="shared" si="10"/>
        <v>53.855333333333334</v>
      </c>
      <c r="H171" s="12"/>
      <c r="I171" s="12"/>
      <c r="J171" s="12"/>
      <c r="K171" s="12"/>
      <c r="L171" s="12"/>
      <c r="M171" s="12"/>
    </row>
    <row r="172" spans="1:13" x14ac:dyDescent="0.25">
      <c r="A172" s="2"/>
      <c r="B172" s="2">
        <v>6121</v>
      </c>
      <c r="C172" s="1" t="s">
        <v>51</v>
      </c>
      <c r="D172" s="45">
        <v>900000</v>
      </c>
      <c r="E172" s="45">
        <v>900000</v>
      </c>
      <c r="F172" s="52">
        <v>158575</v>
      </c>
      <c r="G172" s="47">
        <f t="shared" si="10"/>
        <v>17.619444444444444</v>
      </c>
      <c r="H172" s="12"/>
      <c r="I172" s="12"/>
      <c r="J172" s="12"/>
      <c r="K172" s="12"/>
      <c r="L172" s="12"/>
      <c r="M172" s="12"/>
    </row>
    <row r="173" spans="1:13" x14ac:dyDescent="0.25">
      <c r="A173" s="5">
        <v>3429</v>
      </c>
      <c r="B173" s="5"/>
      <c r="C173" s="5" t="s">
        <v>175</v>
      </c>
      <c r="D173" s="17">
        <f>SUM(D174:D178)</f>
        <v>105000</v>
      </c>
      <c r="E173" s="17">
        <f>SUM(E174:E178)</f>
        <v>105000</v>
      </c>
      <c r="F173" s="55">
        <f>SUM(F174:F178)</f>
        <v>49349</v>
      </c>
      <c r="G173" s="57">
        <f t="shared" si="10"/>
        <v>46.999047619047616</v>
      </c>
      <c r="H173" s="12"/>
      <c r="I173" s="12"/>
      <c r="J173" s="12"/>
      <c r="K173" s="12"/>
      <c r="L173" s="12"/>
      <c r="M173" s="12"/>
    </row>
    <row r="174" spans="1:13" x14ac:dyDescent="0.25">
      <c r="A174" s="2"/>
      <c r="B174" s="2">
        <v>5021</v>
      </c>
      <c r="C174" s="1" t="s">
        <v>73</v>
      </c>
      <c r="D174" s="38">
        <v>40000</v>
      </c>
      <c r="E174" s="38">
        <v>40000</v>
      </c>
      <c r="F174" s="50">
        <v>27000</v>
      </c>
      <c r="G174" s="47">
        <f t="shared" si="10"/>
        <v>67.5</v>
      </c>
      <c r="H174" s="12"/>
      <c r="I174" s="12"/>
      <c r="J174" s="12"/>
      <c r="K174" s="12"/>
      <c r="L174" s="12"/>
      <c r="M174" s="12"/>
    </row>
    <row r="175" spans="1:13" x14ac:dyDescent="0.25">
      <c r="A175" s="2"/>
      <c r="B175" s="2">
        <v>5136</v>
      </c>
      <c r="C175" s="1" t="s">
        <v>70</v>
      </c>
      <c r="D175" s="38">
        <v>4000</v>
      </c>
      <c r="E175" s="38">
        <v>4000</v>
      </c>
      <c r="F175" s="50">
        <v>270</v>
      </c>
      <c r="G175" s="47">
        <f t="shared" si="10"/>
        <v>6.75</v>
      </c>
      <c r="H175" s="12"/>
      <c r="I175" s="12"/>
      <c r="J175" s="12"/>
      <c r="K175" s="12"/>
      <c r="L175" s="12"/>
      <c r="M175" s="12"/>
    </row>
    <row r="176" spans="1:13" x14ac:dyDescent="0.25">
      <c r="A176" s="2"/>
      <c r="B176" s="2">
        <v>5137</v>
      </c>
      <c r="C176" s="23" t="s">
        <v>84</v>
      </c>
      <c r="D176" s="38">
        <v>5000</v>
      </c>
      <c r="E176" s="38">
        <v>5000</v>
      </c>
      <c r="F176" s="50">
        <v>5000</v>
      </c>
      <c r="G176" s="47">
        <f t="shared" si="10"/>
        <v>100</v>
      </c>
      <c r="H176" s="12"/>
      <c r="I176" s="12"/>
      <c r="J176" s="12"/>
      <c r="K176" s="12"/>
      <c r="L176" s="12"/>
      <c r="M176" s="12"/>
    </row>
    <row r="177" spans="1:13" s="20" customFormat="1" x14ac:dyDescent="0.25">
      <c r="A177" s="2"/>
      <c r="B177" s="2">
        <v>5139</v>
      </c>
      <c r="C177" s="1" t="s">
        <v>56</v>
      </c>
      <c r="D177" s="38">
        <v>6000</v>
      </c>
      <c r="E177" s="38">
        <v>6000</v>
      </c>
      <c r="F177" s="50">
        <v>637</v>
      </c>
      <c r="G177" s="47">
        <f t="shared" si="10"/>
        <v>10.616666666666667</v>
      </c>
      <c r="H177" s="12"/>
      <c r="I177" s="12"/>
      <c r="J177" s="12"/>
      <c r="K177" s="12"/>
      <c r="L177" s="12"/>
      <c r="M177" s="12"/>
    </row>
    <row r="178" spans="1:13" x14ac:dyDescent="0.25">
      <c r="A178" s="2"/>
      <c r="B178" s="2">
        <v>5169</v>
      </c>
      <c r="C178" s="1" t="s">
        <v>58</v>
      </c>
      <c r="D178" s="38">
        <v>50000</v>
      </c>
      <c r="E178" s="38">
        <v>50000</v>
      </c>
      <c r="F178" s="50">
        <v>16442</v>
      </c>
      <c r="G178" s="47">
        <f t="shared" si="10"/>
        <v>32.884</v>
      </c>
      <c r="H178" s="12"/>
      <c r="I178" s="12"/>
      <c r="J178" s="12"/>
      <c r="K178" s="12"/>
      <c r="L178" s="12"/>
      <c r="M178" s="12"/>
    </row>
    <row r="179" spans="1:13" x14ac:dyDescent="0.25">
      <c r="A179" s="5">
        <v>3612</v>
      </c>
      <c r="B179" s="5"/>
      <c r="C179" s="5" t="s">
        <v>85</v>
      </c>
      <c r="D179" s="17">
        <f>SUM(D180:D190)</f>
        <v>4534675</v>
      </c>
      <c r="E179" s="17">
        <f>SUM(E180:E190)</f>
        <v>4534675</v>
      </c>
      <c r="F179" s="55">
        <f>SUM(F180:F190)</f>
        <v>3177059.5100000002</v>
      </c>
      <c r="G179" s="56">
        <f t="shared" si="10"/>
        <v>70.061459972324371</v>
      </c>
      <c r="H179" s="12"/>
      <c r="I179" s="12"/>
      <c r="J179" s="12"/>
      <c r="K179" s="12"/>
      <c r="L179" s="12"/>
      <c r="M179" s="12"/>
    </row>
    <row r="180" spans="1:13" x14ac:dyDescent="0.25">
      <c r="A180" s="13"/>
      <c r="B180" s="13">
        <v>5011</v>
      </c>
      <c r="C180" s="1" t="s">
        <v>104</v>
      </c>
      <c r="D180" s="16">
        <v>167200</v>
      </c>
      <c r="E180" s="16">
        <v>167200</v>
      </c>
      <c r="F180" s="50">
        <v>128745</v>
      </c>
      <c r="G180" s="47">
        <f t="shared" si="10"/>
        <v>77.000598086124398</v>
      </c>
      <c r="H180" s="12"/>
      <c r="I180" s="12"/>
      <c r="J180" s="12"/>
      <c r="K180" s="12"/>
      <c r="L180" s="12"/>
      <c r="M180" s="12"/>
    </row>
    <row r="181" spans="1:13" s="12" customFormat="1" x14ac:dyDescent="0.25">
      <c r="A181" s="13"/>
      <c r="B181" s="13">
        <v>5031</v>
      </c>
      <c r="C181" s="1" t="s">
        <v>74</v>
      </c>
      <c r="D181" s="16">
        <v>38115</v>
      </c>
      <c r="E181" s="16">
        <v>38115</v>
      </c>
      <c r="F181" s="50">
        <v>28201</v>
      </c>
      <c r="G181" s="47">
        <f t="shared" si="10"/>
        <v>73.989243080152164</v>
      </c>
    </row>
    <row r="182" spans="1:13" s="12" customFormat="1" x14ac:dyDescent="0.25">
      <c r="A182" s="13"/>
      <c r="B182" s="13">
        <v>5032</v>
      </c>
      <c r="C182" s="1" t="s">
        <v>75</v>
      </c>
      <c r="D182" s="16">
        <v>13860</v>
      </c>
      <c r="E182" s="16">
        <v>13860</v>
      </c>
      <c r="F182" s="50">
        <v>10152</v>
      </c>
      <c r="G182" s="47">
        <f>F182/E182*100</f>
        <v>73.246753246753244</v>
      </c>
    </row>
    <row r="183" spans="1:13" s="12" customFormat="1" x14ac:dyDescent="0.25">
      <c r="A183" s="13"/>
      <c r="B183" s="13">
        <v>5137</v>
      </c>
      <c r="C183" s="23" t="s">
        <v>84</v>
      </c>
      <c r="D183" s="16">
        <v>60000</v>
      </c>
      <c r="E183" s="16">
        <v>60000</v>
      </c>
      <c r="F183" s="50"/>
      <c r="G183" s="47">
        <f t="shared" si="10"/>
        <v>0</v>
      </c>
    </row>
    <row r="184" spans="1:13" s="12" customFormat="1" x14ac:dyDescent="0.25">
      <c r="A184" s="13"/>
      <c r="B184" s="13">
        <v>5139</v>
      </c>
      <c r="C184" s="37" t="s">
        <v>119</v>
      </c>
      <c r="D184" s="16">
        <v>3500</v>
      </c>
      <c r="E184" s="16">
        <v>3500</v>
      </c>
      <c r="F184" s="50">
        <v>8320</v>
      </c>
      <c r="G184" s="47">
        <f t="shared" si="10"/>
        <v>237.71428571428572</v>
      </c>
    </row>
    <row r="185" spans="1:13" s="36" customFormat="1" x14ac:dyDescent="0.25">
      <c r="A185" s="13"/>
      <c r="B185" s="13">
        <v>5151</v>
      </c>
      <c r="C185" s="37" t="s">
        <v>113</v>
      </c>
      <c r="D185" s="16">
        <v>70000</v>
      </c>
      <c r="E185" s="16">
        <v>70000</v>
      </c>
      <c r="F185" s="50">
        <v>183080</v>
      </c>
      <c r="G185" s="47">
        <f t="shared" si="10"/>
        <v>261.54285714285714</v>
      </c>
    </row>
    <row r="186" spans="1:13" s="36" customFormat="1" x14ac:dyDescent="0.25">
      <c r="A186" s="13"/>
      <c r="B186" s="13">
        <v>5153</v>
      </c>
      <c r="C186" s="37" t="s">
        <v>114</v>
      </c>
      <c r="D186" s="16">
        <v>175000</v>
      </c>
      <c r="E186" s="16">
        <v>175000</v>
      </c>
      <c r="F186" s="50">
        <v>239641.39</v>
      </c>
      <c r="G186" s="47">
        <f t="shared" si="10"/>
        <v>136.93793714285715</v>
      </c>
    </row>
    <row r="187" spans="1:13" s="36" customFormat="1" x14ac:dyDescent="0.25">
      <c r="A187" s="13"/>
      <c r="B187" s="13">
        <v>5154</v>
      </c>
      <c r="C187" s="37" t="s">
        <v>63</v>
      </c>
      <c r="D187" s="16">
        <v>142000</v>
      </c>
      <c r="E187" s="16">
        <v>142000</v>
      </c>
      <c r="F187" s="50">
        <v>132386</v>
      </c>
      <c r="G187" s="47">
        <f t="shared" si="10"/>
        <v>93.229577464788733</v>
      </c>
    </row>
    <row r="188" spans="1:13" s="36" customFormat="1" x14ac:dyDescent="0.25">
      <c r="A188" s="2"/>
      <c r="B188" s="2">
        <v>5169</v>
      </c>
      <c r="C188" s="1" t="s">
        <v>58</v>
      </c>
      <c r="D188" s="39">
        <v>1225000</v>
      </c>
      <c r="E188" s="39">
        <v>1225000</v>
      </c>
      <c r="F188" s="50">
        <v>1002427.4</v>
      </c>
      <c r="G188" s="47">
        <f t="shared" si="10"/>
        <v>81.830808163265317</v>
      </c>
    </row>
    <row r="189" spans="1:13" x14ac:dyDescent="0.25">
      <c r="A189" s="2"/>
      <c r="B189" s="2">
        <v>5171</v>
      </c>
      <c r="C189" s="1" t="s">
        <v>50</v>
      </c>
      <c r="D189" s="41">
        <v>1090000</v>
      </c>
      <c r="E189" s="41">
        <v>1090000</v>
      </c>
      <c r="F189" s="50">
        <v>680553.24</v>
      </c>
      <c r="G189" s="47">
        <f t="shared" si="10"/>
        <v>62.436077064220186</v>
      </c>
      <c r="H189" s="12"/>
      <c r="I189" s="12"/>
      <c r="J189" s="12"/>
      <c r="K189" s="12"/>
      <c r="L189" s="12"/>
      <c r="M189" s="12"/>
    </row>
    <row r="190" spans="1:13" s="34" customFormat="1" x14ac:dyDescent="0.25">
      <c r="A190" s="2"/>
      <c r="B190" s="2">
        <v>6121</v>
      </c>
      <c r="C190" s="23" t="s">
        <v>51</v>
      </c>
      <c r="D190" s="39">
        <v>1550000</v>
      </c>
      <c r="E190" s="39">
        <v>1550000</v>
      </c>
      <c r="F190" s="50">
        <v>763553.48</v>
      </c>
      <c r="G190" s="47">
        <f t="shared" si="10"/>
        <v>49.261514838709672</v>
      </c>
      <c r="H190" s="80"/>
      <c r="I190" s="36"/>
      <c r="J190" s="36"/>
      <c r="K190" s="36"/>
      <c r="L190" s="36"/>
      <c r="M190" s="36"/>
    </row>
    <row r="191" spans="1:13" s="20" customFormat="1" x14ac:dyDescent="0.25">
      <c r="A191" s="5">
        <v>3613</v>
      </c>
      <c r="B191" s="5"/>
      <c r="C191" s="5" t="s">
        <v>86</v>
      </c>
      <c r="D191" s="17">
        <f>SUM(D192:D200)</f>
        <v>11420000</v>
      </c>
      <c r="E191" s="17">
        <f>SUM(E192:E200)</f>
        <v>11420000</v>
      </c>
      <c r="F191" s="55">
        <f>SUM(F192:F200)</f>
        <v>8628895.2899999991</v>
      </c>
      <c r="G191" s="56">
        <f>F191/E191*100</f>
        <v>75.559503415061286</v>
      </c>
      <c r="H191" s="12"/>
      <c r="I191" s="12"/>
      <c r="J191" s="12"/>
      <c r="K191" s="12"/>
      <c r="L191" s="12"/>
      <c r="M191" s="12"/>
    </row>
    <row r="192" spans="1:13" x14ac:dyDescent="0.25">
      <c r="A192" s="13"/>
      <c r="B192" s="13">
        <v>5137</v>
      </c>
      <c r="C192" s="37" t="s">
        <v>84</v>
      </c>
      <c r="D192" s="16">
        <v>45000</v>
      </c>
      <c r="E192" s="16">
        <v>45000</v>
      </c>
      <c r="F192" s="50"/>
      <c r="G192" s="47">
        <f t="shared" ref="G192" si="13">F192/E192*100</f>
        <v>0</v>
      </c>
      <c r="H192" s="12"/>
      <c r="I192" s="12"/>
      <c r="J192" s="12"/>
      <c r="K192" s="12"/>
      <c r="L192" s="12"/>
      <c r="M192" s="12"/>
    </row>
    <row r="193" spans="1:13" s="36" customFormat="1" x14ac:dyDescent="0.25">
      <c r="A193" s="13"/>
      <c r="B193" s="13">
        <v>5139</v>
      </c>
      <c r="C193" s="37" t="s">
        <v>119</v>
      </c>
      <c r="D193" s="16">
        <v>15000</v>
      </c>
      <c r="E193" s="16">
        <v>15000</v>
      </c>
      <c r="F193" s="50">
        <v>36861.480000000003</v>
      </c>
      <c r="G193" s="47">
        <f t="shared" si="10"/>
        <v>245.74320000000003</v>
      </c>
    </row>
    <row r="194" spans="1:13" s="36" customFormat="1" x14ac:dyDescent="0.25">
      <c r="A194" s="13"/>
      <c r="B194" s="13">
        <v>5151</v>
      </c>
      <c r="C194" s="37" t="s">
        <v>113</v>
      </c>
      <c r="D194" s="16">
        <v>35000</v>
      </c>
      <c r="E194" s="16">
        <v>35000</v>
      </c>
      <c r="F194" s="50">
        <v>28640</v>
      </c>
      <c r="G194" s="47">
        <f t="shared" si="10"/>
        <v>81.828571428571422</v>
      </c>
    </row>
    <row r="195" spans="1:13" s="36" customFormat="1" x14ac:dyDescent="0.25">
      <c r="A195" s="13"/>
      <c r="B195" s="13">
        <v>5152</v>
      </c>
      <c r="C195" s="26" t="s">
        <v>180</v>
      </c>
      <c r="D195" s="71">
        <v>50000</v>
      </c>
      <c r="E195" s="71">
        <v>50000</v>
      </c>
      <c r="F195" s="59">
        <v>84214.66</v>
      </c>
      <c r="G195" s="47">
        <f t="shared" si="10"/>
        <v>168.42932000000002</v>
      </c>
    </row>
    <row r="196" spans="1:13" s="34" customFormat="1" x14ac:dyDescent="0.25">
      <c r="A196" s="13"/>
      <c r="B196" s="13">
        <v>5153</v>
      </c>
      <c r="C196" s="26" t="s">
        <v>114</v>
      </c>
      <c r="D196" s="71">
        <v>60000</v>
      </c>
      <c r="E196" s="71">
        <v>60000</v>
      </c>
      <c r="F196" s="59">
        <v>24472</v>
      </c>
      <c r="G196" s="47">
        <f t="shared" si="10"/>
        <v>40.786666666666669</v>
      </c>
      <c r="H196" s="36"/>
      <c r="I196" s="36"/>
      <c r="J196" s="36"/>
      <c r="K196" s="36"/>
      <c r="L196" s="36"/>
      <c r="M196" s="36"/>
    </row>
    <row r="197" spans="1:13" s="34" customFormat="1" x14ac:dyDescent="0.25">
      <c r="A197" s="13"/>
      <c r="B197" s="13">
        <v>5154</v>
      </c>
      <c r="C197" s="26" t="s">
        <v>63</v>
      </c>
      <c r="D197" s="71">
        <v>30000</v>
      </c>
      <c r="E197" s="71">
        <v>30000</v>
      </c>
      <c r="F197" s="59">
        <v>49337</v>
      </c>
      <c r="G197" s="47">
        <f t="shared" si="10"/>
        <v>164.45666666666668</v>
      </c>
      <c r="H197" s="36"/>
      <c r="I197" s="36"/>
      <c r="J197" s="36"/>
      <c r="K197" s="36"/>
      <c r="L197" s="36"/>
      <c r="M197" s="36"/>
    </row>
    <row r="198" spans="1:13" s="34" customFormat="1" x14ac:dyDescent="0.25">
      <c r="A198" s="2"/>
      <c r="B198" s="2">
        <v>5169</v>
      </c>
      <c r="C198" s="1" t="s">
        <v>58</v>
      </c>
      <c r="D198" s="39">
        <v>400000</v>
      </c>
      <c r="E198" s="39">
        <v>400000</v>
      </c>
      <c r="F198" s="50">
        <v>198306.26</v>
      </c>
      <c r="G198" s="47">
        <f>F198/E198*100</f>
        <v>49.576565000000002</v>
      </c>
      <c r="H198" s="36"/>
      <c r="I198" s="36"/>
      <c r="J198" s="36"/>
      <c r="K198" s="36"/>
      <c r="L198" s="36"/>
      <c r="M198" s="36"/>
    </row>
    <row r="199" spans="1:13" x14ac:dyDescent="0.25">
      <c r="A199" s="2"/>
      <c r="B199" s="2">
        <v>5171</v>
      </c>
      <c r="C199" s="1" t="s">
        <v>87</v>
      </c>
      <c r="D199" s="42">
        <v>1435000</v>
      </c>
      <c r="E199" s="42">
        <v>1435000</v>
      </c>
      <c r="F199" s="50">
        <v>1715450.38</v>
      </c>
      <c r="G199" s="47">
        <f t="shared" si="10"/>
        <v>119.54358048780487</v>
      </c>
      <c r="H199" s="12"/>
      <c r="I199" s="12"/>
      <c r="J199" s="12"/>
      <c r="K199" s="12"/>
      <c r="L199" s="12"/>
      <c r="M199" s="12"/>
    </row>
    <row r="200" spans="1:13" x14ac:dyDescent="0.25">
      <c r="A200" s="2"/>
      <c r="B200" s="2">
        <v>6121</v>
      </c>
      <c r="C200" s="23" t="s">
        <v>51</v>
      </c>
      <c r="D200" s="39">
        <v>9350000</v>
      </c>
      <c r="E200" s="39">
        <v>9350000</v>
      </c>
      <c r="F200" s="50">
        <v>6491613.5099999998</v>
      </c>
      <c r="G200" s="47">
        <f t="shared" si="10"/>
        <v>69.429021497326204</v>
      </c>
      <c r="H200" s="12"/>
      <c r="I200" s="12"/>
      <c r="J200" s="12"/>
      <c r="K200" s="12"/>
      <c r="L200" s="12"/>
      <c r="M200" s="12"/>
    </row>
    <row r="201" spans="1:13" s="20" customFormat="1" x14ac:dyDescent="0.25">
      <c r="A201" s="5">
        <v>3631</v>
      </c>
      <c r="B201" s="5"/>
      <c r="C201" s="5" t="s">
        <v>88</v>
      </c>
      <c r="D201" s="17">
        <f>SUM(D202)</f>
        <v>500000</v>
      </c>
      <c r="E201" s="17">
        <v>0</v>
      </c>
      <c r="F201" s="54"/>
      <c r="G201" s="56"/>
      <c r="H201" s="12"/>
      <c r="I201" s="12"/>
      <c r="J201" s="12"/>
      <c r="K201" s="12"/>
      <c r="L201" s="12"/>
      <c r="M201" s="12"/>
    </row>
    <row r="202" spans="1:13" x14ac:dyDescent="0.25">
      <c r="A202" s="2"/>
      <c r="B202" s="2">
        <v>6121</v>
      </c>
      <c r="C202" s="1" t="s">
        <v>51</v>
      </c>
      <c r="D202" s="39">
        <v>500000</v>
      </c>
      <c r="E202" s="39">
        <v>0</v>
      </c>
      <c r="F202" s="50"/>
      <c r="G202" s="47"/>
      <c r="H202" s="12"/>
      <c r="I202" s="12"/>
      <c r="J202" s="12"/>
      <c r="K202" s="12"/>
      <c r="L202" s="12"/>
      <c r="M202" s="12"/>
    </row>
    <row r="203" spans="1:13" x14ac:dyDescent="0.25">
      <c r="A203" s="5">
        <v>3632</v>
      </c>
      <c r="B203" s="5"/>
      <c r="C203" s="5" t="s">
        <v>89</v>
      </c>
      <c r="D203" s="17">
        <f>SUM(D204:D208)</f>
        <v>1673500</v>
      </c>
      <c r="E203" s="17">
        <f>SUM(E204:E208)</f>
        <v>1673500</v>
      </c>
      <c r="F203" s="55">
        <f>SUM(F204:F208)</f>
        <v>1960729.47</v>
      </c>
      <c r="G203" s="57">
        <f t="shared" si="10"/>
        <v>117.16339826710487</v>
      </c>
      <c r="H203" s="12"/>
      <c r="I203" s="12"/>
      <c r="J203" s="12"/>
      <c r="K203" s="12"/>
      <c r="L203" s="12"/>
      <c r="M203" s="12"/>
    </row>
    <row r="204" spans="1:13" x14ac:dyDescent="0.25">
      <c r="A204" s="13"/>
      <c r="B204" s="13">
        <v>5021</v>
      </c>
      <c r="C204" s="26" t="s">
        <v>172</v>
      </c>
      <c r="D204" s="33">
        <v>30000</v>
      </c>
      <c r="E204" s="33">
        <v>30000</v>
      </c>
      <c r="F204" s="50">
        <v>21000</v>
      </c>
      <c r="G204" s="47">
        <f t="shared" si="10"/>
        <v>70</v>
      </c>
      <c r="H204" s="12"/>
      <c r="I204" s="12"/>
      <c r="J204" s="12"/>
      <c r="K204" s="12"/>
      <c r="L204" s="12"/>
      <c r="M204" s="12"/>
    </row>
    <row r="205" spans="1:13" s="20" customFormat="1" x14ac:dyDescent="0.25">
      <c r="A205" s="13"/>
      <c r="B205" s="13">
        <v>5137</v>
      </c>
      <c r="C205" s="37" t="s">
        <v>84</v>
      </c>
      <c r="D205" s="16">
        <v>3500</v>
      </c>
      <c r="E205" s="16">
        <v>4200</v>
      </c>
      <c r="F205" s="50">
        <v>4190</v>
      </c>
      <c r="G205" s="47">
        <f t="shared" si="10"/>
        <v>99.761904761904759</v>
      </c>
      <c r="H205" s="12"/>
      <c r="I205" s="12"/>
      <c r="J205" s="12"/>
      <c r="K205" s="12"/>
      <c r="L205" s="12"/>
      <c r="M205" s="12"/>
    </row>
    <row r="206" spans="1:13" s="36" customFormat="1" x14ac:dyDescent="0.25">
      <c r="A206" s="35"/>
      <c r="B206" s="35">
        <v>5169</v>
      </c>
      <c r="C206" s="37" t="s">
        <v>58</v>
      </c>
      <c r="D206" s="38">
        <v>60000</v>
      </c>
      <c r="E206" s="38">
        <v>59300</v>
      </c>
      <c r="F206" s="50">
        <v>49512</v>
      </c>
      <c r="G206" s="47">
        <f t="shared" ref="G206" si="14">F206/E206*100</f>
        <v>83.494097807757157</v>
      </c>
    </row>
    <row r="207" spans="1:13" s="34" customFormat="1" x14ac:dyDescent="0.25">
      <c r="A207" s="2"/>
      <c r="B207" s="2">
        <v>5171</v>
      </c>
      <c r="C207" s="1" t="s">
        <v>50</v>
      </c>
      <c r="D207" s="38">
        <v>80000</v>
      </c>
      <c r="E207" s="38">
        <v>80000</v>
      </c>
      <c r="F207" s="50">
        <v>48450</v>
      </c>
      <c r="G207" s="47">
        <f t="shared" si="10"/>
        <v>60.5625</v>
      </c>
      <c r="H207" s="36"/>
      <c r="I207" s="36"/>
      <c r="J207" s="36"/>
      <c r="K207" s="36"/>
      <c r="L207" s="36"/>
      <c r="M207" s="36"/>
    </row>
    <row r="208" spans="1:13" x14ac:dyDescent="0.25">
      <c r="A208" s="2"/>
      <c r="B208" s="2">
        <v>6121</v>
      </c>
      <c r="C208" s="1" t="s">
        <v>51</v>
      </c>
      <c r="D208" s="39">
        <v>1500000</v>
      </c>
      <c r="E208" s="39">
        <v>1500000</v>
      </c>
      <c r="F208" s="50">
        <v>1837577.47</v>
      </c>
      <c r="G208" s="47">
        <f t="shared" si="10"/>
        <v>122.50516466666666</v>
      </c>
      <c r="H208" s="12"/>
      <c r="I208" s="12"/>
      <c r="J208" s="12"/>
      <c r="K208" s="12"/>
      <c r="L208" s="12"/>
      <c r="M208" s="12"/>
    </row>
    <row r="209" spans="1:13" x14ac:dyDescent="0.25">
      <c r="A209" s="5">
        <v>3635</v>
      </c>
      <c r="B209" s="5"/>
      <c r="C209" s="5" t="s">
        <v>90</v>
      </c>
      <c r="D209" s="17">
        <f>SUM(D210)</f>
        <v>1880000</v>
      </c>
      <c r="E209" s="17">
        <f>SUM(E210)</f>
        <v>1880000</v>
      </c>
      <c r="F209" s="17">
        <f>F210</f>
        <v>482306</v>
      </c>
      <c r="G209" s="56">
        <f t="shared" si="10"/>
        <v>25.654574468085105</v>
      </c>
      <c r="H209" s="12"/>
      <c r="I209" s="12"/>
      <c r="J209" s="12"/>
      <c r="K209" s="12"/>
      <c r="L209" s="12"/>
      <c r="M209" s="12"/>
    </row>
    <row r="210" spans="1:13" x14ac:dyDescent="0.25">
      <c r="A210" s="2"/>
      <c r="B210" s="2">
        <v>6119</v>
      </c>
      <c r="C210" s="1" t="s">
        <v>91</v>
      </c>
      <c r="D210" s="39">
        <v>1880000</v>
      </c>
      <c r="E210" s="39">
        <v>1880000</v>
      </c>
      <c r="F210" s="50">
        <v>482306</v>
      </c>
      <c r="G210" s="47">
        <f t="shared" si="10"/>
        <v>25.654574468085105</v>
      </c>
      <c r="H210" s="12"/>
      <c r="I210" s="12"/>
      <c r="J210" s="12"/>
      <c r="K210" s="12"/>
      <c r="L210" s="12"/>
      <c r="M210" s="12"/>
    </row>
    <row r="211" spans="1:13" x14ac:dyDescent="0.25">
      <c r="A211" s="5">
        <v>3639</v>
      </c>
      <c r="B211" s="5"/>
      <c r="C211" s="5" t="s">
        <v>92</v>
      </c>
      <c r="D211" s="17">
        <f>SUM(D212:D217)</f>
        <v>15080000</v>
      </c>
      <c r="E211" s="17">
        <f>SUM(E212:E217)</f>
        <v>15330000</v>
      </c>
      <c r="F211" s="55">
        <f>SUM(F212:F217)</f>
        <v>14077832.42</v>
      </c>
      <c r="G211" s="57">
        <f t="shared" si="10"/>
        <v>91.831914024787991</v>
      </c>
      <c r="H211" s="12"/>
      <c r="I211" s="12"/>
      <c r="J211" s="12"/>
      <c r="K211" s="12"/>
      <c r="L211" s="12"/>
      <c r="M211" s="12"/>
    </row>
    <row r="212" spans="1:13" x14ac:dyDescent="0.25">
      <c r="A212" s="2"/>
      <c r="B212" s="2">
        <v>5166</v>
      </c>
      <c r="C212" s="1" t="s">
        <v>93</v>
      </c>
      <c r="D212" s="38">
        <v>600000</v>
      </c>
      <c r="E212" s="38">
        <v>850000</v>
      </c>
      <c r="F212" s="50">
        <v>751416</v>
      </c>
      <c r="G212" s="47">
        <f t="shared" si="10"/>
        <v>88.401882352941172</v>
      </c>
      <c r="H212" s="12"/>
      <c r="I212" s="12"/>
      <c r="J212" s="12"/>
      <c r="K212" s="12"/>
      <c r="L212" s="12"/>
      <c r="M212" s="12"/>
    </row>
    <row r="213" spans="1:13" x14ac:dyDescent="0.25">
      <c r="A213" s="2"/>
      <c r="B213" s="2">
        <v>5169</v>
      </c>
      <c r="C213" s="1" t="s">
        <v>94</v>
      </c>
      <c r="D213" s="38">
        <v>80000</v>
      </c>
      <c r="E213" s="38">
        <v>156000</v>
      </c>
      <c r="F213" s="50">
        <v>154986.42000000001</v>
      </c>
      <c r="G213" s="47">
        <f t="shared" si="10"/>
        <v>99.350269230769243</v>
      </c>
      <c r="H213" s="12"/>
      <c r="I213" s="12"/>
      <c r="J213" s="12"/>
      <c r="K213" s="12"/>
      <c r="L213" s="12"/>
      <c r="M213" s="12"/>
    </row>
    <row r="214" spans="1:13" x14ac:dyDescent="0.25">
      <c r="A214" s="35"/>
      <c r="B214" s="35">
        <v>5331</v>
      </c>
      <c r="C214" s="37" t="s">
        <v>97</v>
      </c>
      <c r="D214" s="38">
        <v>12800000</v>
      </c>
      <c r="E214" s="38">
        <v>12800000</v>
      </c>
      <c r="F214" s="50">
        <v>12800000</v>
      </c>
      <c r="G214" s="47">
        <f t="shared" ref="G214" si="15">F214/E214*100</f>
        <v>100</v>
      </c>
      <c r="H214" s="12"/>
      <c r="I214" s="12"/>
      <c r="J214" s="12"/>
      <c r="K214" s="12"/>
      <c r="L214" s="12"/>
      <c r="M214" s="12"/>
    </row>
    <row r="215" spans="1:13" s="34" customFormat="1" x14ac:dyDescent="0.25">
      <c r="A215" s="2"/>
      <c r="B215" s="2">
        <v>5171</v>
      </c>
      <c r="C215" s="23" t="s">
        <v>50</v>
      </c>
      <c r="D215" s="38">
        <v>0</v>
      </c>
      <c r="E215" s="38">
        <v>0</v>
      </c>
      <c r="F215" s="50"/>
      <c r="G215" s="47"/>
      <c r="H215" s="36"/>
      <c r="I215" s="36"/>
      <c r="J215" s="36"/>
      <c r="K215" s="36"/>
      <c r="L215" s="36"/>
      <c r="M215" s="36"/>
    </row>
    <row r="216" spans="1:13" s="20" customFormat="1" x14ac:dyDescent="0.25">
      <c r="A216" s="2"/>
      <c r="B216" s="2">
        <v>6121</v>
      </c>
      <c r="C216" s="1" t="s">
        <v>95</v>
      </c>
      <c r="D216" s="39">
        <v>600000</v>
      </c>
      <c r="E216" s="39">
        <v>600000</v>
      </c>
      <c r="F216" s="50">
        <v>157980</v>
      </c>
      <c r="G216" s="47">
        <f t="shared" si="10"/>
        <v>26.33</v>
      </c>
      <c r="H216" s="12"/>
      <c r="I216" s="12"/>
      <c r="J216" s="12"/>
      <c r="K216" s="12"/>
      <c r="L216" s="12"/>
      <c r="M216" s="12"/>
    </row>
    <row r="217" spans="1:13" x14ac:dyDescent="0.25">
      <c r="A217" s="2"/>
      <c r="B217" s="2">
        <v>6130</v>
      </c>
      <c r="C217" s="1" t="s">
        <v>96</v>
      </c>
      <c r="D217" s="39">
        <v>1000000</v>
      </c>
      <c r="E217" s="39">
        <v>924000</v>
      </c>
      <c r="F217" s="50">
        <v>213450</v>
      </c>
      <c r="G217" s="47">
        <f t="shared" si="10"/>
        <v>23.100649350649348</v>
      </c>
      <c r="H217" s="12"/>
      <c r="I217" s="12"/>
      <c r="J217" s="12"/>
      <c r="K217" s="12"/>
      <c r="L217" s="12"/>
      <c r="M217" s="12"/>
    </row>
    <row r="218" spans="1:13" x14ac:dyDescent="0.25">
      <c r="A218" s="5">
        <v>3721</v>
      </c>
      <c r="B218" s="5"/>
      <c r="C218" s="5" t="s">
        <v>98</v>
      </c>
      <c r="D218" s="17">
        <f>SUM(D219)</f>
        <v>100000</v>
      </c>
      <c r="E218" s="17">
        <f>SUM(E219)</f>
        <v>100000</v>
      </c>
      <c r="F218" s="55">
        <f>F219</f>
        <v>104373</v>
      </c>
      <c r="G218" s="56">
        <f t="shared" si="10"/>
        <v>104.373</v>
      </c>
      <c r="H218" s="12"/>
      <c r="I218" s="12"/>
      <c r="J218" s="12"/>
      <c r="K218" s="12"/>
      <c r="L218" s="12"/>
      <c r="M218" s="12"/>
    </row>
    <row r="219" spans="1:13" x14ac:dyDescent="0.25">
      <c r="A219" s="2"/>
      <c r="B219" s="2">
        <v>5169</v>
      </c>
      <c r="C219" s="1" t="s">
        <v>99</v>
      </c>
      <c r="D219" s="38">
        <v>100000</v>
      </c>
      <c r="E219" s="38">
        <v>100000</v>
      </c>
      <c r="F219" s="50">
        <v>104373</v>
      </c>
      <c r="G219" s="47">
        <f t="shared" si="10"/>
        <v>104.373</v>
      </c>
      <c r="H219" s="12"/>
      <c r="I219" s="12"/>
      <c r="J219" s="12"/>
      <c r="K219" s="12"/>
      <c r="L219" s="12"/>
      <c r="M219" s="12"/>
    </row>
    <row r="220" spans="1:13" x14ac:dyDescent="0.25">
      <c r="A220" s="5">
        <v>3722</v>
      </c>
      <c r="B220" s="5"/>
      <c r="C220" s="5" t="s">
        <v>100</v>
      </c>
      <c r="D220" s="17">
        <f>SUM(D221:D224)</f>
        <v>4395000</v>
      </c>
      <c r="E220" s="17">
        <f>SUM(E221:E224)</f>
        <v>4395000</v>
      </c>
      <c r="F220" s="55">
        <f>SUM(F221:F224)</f>
        <v>3349542</v>
      </c>
      <c r="G220" s="57">
        <f t="shared" si="10"/>
        <v>76.212559726962454</v>
      </c>
      <c r="H220" s="12"/>
      <c r="I220" s="12"/>
      <c r="J220" s="12"/>
      <c r="K220" s="12"/>
      <c r="L220" s="12"/>
      <c r="M220" s="12"/>
    </row>
    <row r="221" spans="1:13" x14ac:dyDescent="0.25">
      <c r="A221" s="2"/>
      <c r="B221" s="2">
        <v>5139</v>
      </c>
      <c r="C221" s="1" t="s">
        <v>56</v>
      </c>
      <c r="D221" s="38">
        <v>45000</v>
      </c>
      <c r="E221" s="38">
        <v>45000</v>
      </c>
      <c r="F221" s="50"/>
      <c r="G221" s="47">
        <f t="shared" si="10"/>
        <v>0</v>
      </c>
      <c r="H221" s="12"/>
      <c r="I221" s="12"/>
      <c r="J221" s="12"/>
      <c r="K221" s="12"/>
      <c r="L221" s="12"/>
      <c r="M221" s="12"/>
    </row>
    <row r="222" spans="1:13" x14ac:dyDescent="0.25">
      <c r="A222" s="2"/>
      <c r="B222" s="22">
        <v>5166</v>
      </c>
      <c r="C222" s="21" t="s">
        <v>93</v>
      </c>
      <c r="D222" s="38">
        <v>50000</v>
      </c>
      <c r="E222" s="38">
        <v>50000</v>
      </c>
      <c r="F222" s="50"/>
      <c r="G222" s="47">
        <f t="shared" si="10"/>
        <v>0</v>
      </c>
      <c r="H222" s="12"/>
      <c r="I222" s="12"/>
      <c r="J222" s="12"/>
      <c r="K222" s="12"/>
      <c r="L222" s="12"/>
      <c r="M222" s="12"/>
    </row>
    <row r="223" spans="1:13" s="20" customFormat="1" x14ac:dyDescent="0.25">
      <c r="A223" s="2"/>
      <c r="B223" s="2">
        <v>5169</v>
      </c>
      <c r="C223" s="1" t="s">
        <v>58</v>
      </c>
      <c r="D223" s="39">
        <v>4250000</v>
      </c>
      <c r="E223" s="39">
        <v>4250000</v>
      </c>
      <c r="F223" s="50">
        <v>3349542</v>
      </c>
      <c r="G223" s="47">
        <f t="shared" si="10"/>
        <v>78.81275294117647</v>
      </c>
      <c r="H223" s="12"/>
      <c r="I223" s="12"/>
      <c r="J223" s="12"/>
      <c r="K223" s="12"/>
      <c r="L223" s="12"/>
      <c r="M223" s="12"/>
    </row>
    <row r="224" spans="1:13" x14ac:dyDescent="0.25">
      <c r="A224" s="2"/>
      <c r="B224" s="2">
        <v>6121</v>
      </c>
      <c r="C224" s="1" t="s">
        <v>51</v>
      </c>
      <c r="D224" s="39">
        <v>50000</v>
      </c>
      <c r="E224" s="39">
        <v>50000</v>
      </c>
      <c r="F224" s="50"/>
      <c r="G224" s="47"/>
      <c r="H224" s="12"/>
      <c r="I224" s="12"/>
      <c r="J224" s="12"/>
      <c r="K224" s="12"/>
      <c r="L224" s="12"/>
      <c r="M224" s="12"/>
    </row>
    <row r="225" spans="1:13" x14ac:dyDescent="0.25">
      <c r="A225" s="5">
        <v>3741</v>
      </c>
      <c r="B225" s="5">
        <v>3741</v>
      </c>
      <c r="C225" s="5" t="s">
        <v>101</v>
      </c>
      <c r="D225" s="17">
        <f>SUM(D226:D228)</f>
        <v>45000</v>
      </c>
      <c r="E225" s="17">
        <f>SUM(E226:E228)</f>
        <v>45000</v>
      </c>
      <c r="F225" s="55">
        <f>SUM(F226:F228)</f>
        <v>4331</v>
      </c>
      <c r="G225" s="57">
        <f t="shared" si="10"/>
        <v>9.6244444444444444</v>
      </c>
      <c r="H225" s="12"/>
      <c r="I225" s="12"/>
      <c r="J225" s="12"/>
      <c r="K225" s="12"/>
      <c r="L225" s="12"/>
      <c r="M225" s="12"/>
    </row>
    <row r="226" spans="1:13" x14ac:dyDescent="0.25">
      <c r="A226" s="2"/>
      <c r="B226" s="2">
        <v>5021</v>
      </c>
      <c r="C226" s="1" t="s">
        <v>73</v>
      </c>
      <c r="D226" s="39">
        <v>10000</v>
      </c>
      <c r="E226" s="39">
        <v>10000</v>
      </c>
      <c r="F226" s="50"/>
      <c r="G226" s="47">
        <f t="shared" si="10"/>
        <v>0</v>
      </c>
      <c r="H226" s="12"/>
      <c r="I226" s="12"/>
      <c r="J226" s="12"/>
      <c r="K226" s="12"/>
      <c r="L226" s="12"/>
      <c r="M226" s="12"/>
    </row>
    <row r="227" spans="1:13" x14ac:dyDescent="0.25">
      <c r="A227" s="2"/>
      <c r="B227" s="2">
        <v>5139</v>
      </c>
      <c r="C227" s="1" t="s">
        <v>56</v>
      </c>
      <c r="D227" s="39">
        <v>10000</v>
      </c>
      <c r="E227" s="39">
        <v>10000</v>
      </c>
      <c r="F227" s="50">
        <v>831</v>
      </c>
      <c r="G227" s="47">
        <f t="shared" si="10"/>
        <v>8.3099999999999987</v>
      </c>
      <c r="H227" s="12"/>
      <c r="I227" s="12"/>
      <c r="J227" s="12"/>
      <c r="K227" s="12"/>
      <c r="L227" s="12"/>
      <c r="M227" s="12"/>
    </row>
    <row r="228" spans="1:13" x14ac:dyDescent="0.25">
      <c r="A228" s="2"/>
      <c r="B228" s="2">
        <v>5169</v>
      </c>
      <c r="C228" s="1" t="s">
        <v>58</v>
      </c>
      <c r="D228" s="39">
        <v>25000</v>
      </c>
      <c r="E228" s="39">
        <v>25000</v>
      </c>
      <c r="F228" s="50">
        <v>3500</v>
      </c>
      <c r="G228" s="47">
        <f t="shared" si="10"/>
        <v>14.000000000000002</v>
      </c>
      <c r="H228" s="12"/>
      <c r="I228" s="12"/>
      <c r="J228" s="12"/>
      <c r="K228" s="12"/>
      <c r="L228" s="12"/>
      <c r="M228" s="12"/>
    </row>
    <row r="229" spans="1:13" x14ac:dyDescent="0.25">
      <c r="A229" s="5">
        <v>3745</v>
      </c>
      <c r="B229" s="5"/>
      <c r="C229" s="5" t="s">
        <v>102</v>
      </c>
      <c r="D229" s="30">
        <f>SUM(D230:D235)</f>
        <v>625000</v>
      </c>
      <c r="E229" s="30">
        <f>SUM(E230:E235)</f>
        <v>675000</v>
      </c>
      <c r="F229" s="55">
        <f>SUM(F230:F235)</f>
        <v>567769.4</v>
      </c>
      <c r="G229" s="57">
        <f t="shared" si="10"/>
        <v>84.113985185185186</v>
      </c>
      <c r="H229" s="12"/>
      <c r="I229" s="12"/>
      <c r="J229" s="12"/>
      <c r="K229" s="12"/>
      <c r="L229" s="12"/>
      <c r="M229" s="12"/>
    </row>
    <row r="230" spans="1:13" x14ac:dyDescent="0.25">
      <c r="A230" s="2"/>
      <c r="B230" s="2">
        <v>5021</v>
      </c>
      <c r="C230" s="1" t="s">
        <v>73</v>
      </c>
      <c r="D230" s="28">
        <v>110000</v>
      </c>
      <c r="E230" s="28">
        <v>110000</v>
      </c>
      <c r="F230" s="50">
        <v>37400</v>
      </c>
      <c r="G230" s="47">
        <f t="shared" ref="G230:G290" si="16">F230/E230*100</f>
        <v>34</v>
      </c>
      <c r="H230" s="12"/>
      <c r="I230" s="12"/>
      <c r="J230" s="12"/>
      <c r="K230" s="12"/>
      <c r="L230" s="12"/>
      <c r="M230" s="12"/>
    </row>
    <row r="231" spans="1:13" ht="18" customHeight="1" x14ac:dyDescent="0.25">
      <c r="A231" s="2"/>
      <c r="B231" s="2">
        <v>5137</v>
      </c>
      <c r="C231" s="1" t="s">
        <v>55</v>
      </c>
      <c r="D231" s="19"/>
      <c r="E231" s="19">
        <v>50000</v>
      </c>
      <c r="F231" s="50">
        <v>49641.4</v>
      </c>
      <c r="G231" s="47">
        <f t="shared" si="16"/>
        <v>99.282800000000009</v>
      </c>
      <c r="H231" s="12"/>
      <c r="I231" s="12"/>
      <c r="J231" s="12"/>
      <c r="K231" s="12"/>
      <c r="L231" s="12"/>
      <c r="M231" s="12"/>
    </row>
    <row r="232" spans="1:13" x14ac:dyDescent="0.25">
      <c r="A232" s="2"/>
      <c r="B232" s="2">
        <v>5139</v>
      </c>
      <c r="C232" s="1" t="s">
        <v>56</v>
      </c>
      <c r="D232" s="19">
        <v>65000</v>
      </c>
      <c r="E232" s="19">
        <v>65000</v>
      </c>
      <c r="F232" s="50">
        <v>43115</v>
      </c>
      <c r="G232" s="47">
        <f t="shared" si="16"/>
        <v>66.330769230769221</v>
      </c>
      <c r="H232" s="12"/>
      <c r="I232" s="12"/>
      <c r="J232" s="12"/>
      <c r="K232" s="12"/>
      <c r="L232" s="12"/>
      <c r="M232" s="12"/>
    </row>
    <row r="233" spans="1:13" x14ac:dyDescent="0.25">
      <c r="A233" s="2"/>
      <c r="B233" s="2">
        <v>5169</v>
      </c>
      <c r="C233" s="1" t="s">
        <v>58</v>
      </c>
      <c r="D233" s="19">
        <v>100000</v>
      </c>
      <c r="E233" s="19">
        <v>100000</v>
      </c>
      <c r="F233" s="50">
        <v>197962</v>
      </c>
      <c r="G233" s="47">
        <f t="shared" si="16"/>
        <v>197.96199999999999</v>
      </c>
      <c r="H233" s="12"/>
      <c r="I233" s="12"/>
      <c r="J233" s="12"/>
      <c r="K233" s="12"/>
      <c r="L233" s="12"/>
      <c r="M233" s="12"/>
    </row>
    <row r="234" spans="1:13" x14ac:dyDescent="0.25">
      <c r="A234" s="2"/>
      <c r="B234" s="2">
        <v>5171</v>
      </c>
      <c r="C234" s="1" t="s">
        <v>50</v>
      </c>
      <c r="D234" s="19">
        <v>200000</v>
      </c>
      <c r="E234" s="19">
        <v>200000</v>
      </c>
      <c r="F234" s="50">
        <v>194726</v>
      </c>
      <c r="G234" s="47">
        <f t="shared" si="16"/>
        <v>97.363</v>
      </c>
      <c r="H234" s="12"/>
      <c r="I234" s="12"/>
      <c r="J234" s="12"/>
      <c r="K234" s="12"/>
      <c r="L234" s="12"/>
      <c r="M234" s="12"/>
    </row>
    <row r="235" spans="1:13" x14ac:dyDescent="0.25">
      <c r="A235" s="2"/>
      <c r="B235" s="2">
        <v>6121</v>
      </c>
      <c r="C235" s="1" t="s">
        <v>51</v>
      </c>
      <c r="D235" s="33">
        <v>150000</v>
      </c>
      <c r="E235" s="33">
        <v>150000</v>
      </c>
      <c r="F235" s="50">
        <v>44925</v>
      </c>
      <c r="G235" s="47">
        <f t="shared" si="16"/>
        <v>29.95</v>
      </c>
      <c r="H235" s="12"/>
      <c r="I235" s="12"/>
      <c r="J235" s="12"/>
      <c r="K235" s="12"/>
      <c r="L235" s="12"/>
      <c r="M235" s="12"/>
    </row>
    <row r="236" spans="1:13" x14ac:dyDescent="0.25">
      <c r="A236" s="5">
        <v>3799</v>
      </c>
      <c r="B236" s="5"/>
      <c r="C236" s="5" t="s">
        <v>169</v>
      </c>
      <c r="D236" s="17">
        <f>SUM(D237)</f>
        <v>20000</v>
      </c>
      <c r="E236" s="17">
        <f>SUM(E237)</f>
        <v>20000</v>
      </c>
      <c r="F236" s="17">
        <f>SUM(F237)</f>
        <v>9438</v>
      </c>
      <c r="G236" s="57">
        <f t="shared" si="16"/>
        <v>47.19</v>
      </c>
      <c r="H236" s="12"/>
      <c r="I236" s="12"/>
      <c r="J236" s="12"/>
      <c r="K236" s="12"/>
      <c r="L236" s="12"/>
      <c r="M236" s="12"/>
    </row>
    <row r="237" spans="1:13" x14ac:dyDescent="0.25">
      <c r="A237" s="2"/>
      <c r="B237" s="2">
        <v>5169</v>
      </c>
      <c r="C237" s="1" t="s">
        <v>58</v>
      </c>
      <c r="D237" s="38">
        <v>20000</v>
      </c>
      <c r="E237" s="38">
        <v>20000</v>
      </c>
      <c r="F237" s="50">
        <v>9438</v>
      </c>
      <c r="G237" s="47">
        <f t="shared" si="16"/>
        <v>47.19</v>
      </c>
      <c r="H237" s="12"/>
      <c r="I237" s="12"/>
      <c r="J237" s="12"/>
      <c r="K237" s="12"/>
      <c r="L237" s="12"/>
      <c r="M237" s="12"/>
    </row>
    <row r="238" spans="1:13" x14ac:dyDescent="0.25">
      <c r="A238" s="5">
        <v>4341</v>
      </c>
      <c r="B238" s="5"/>
      <c r="C238" s="5" t="s">
        <v>103</v>
      </c>
      <c r="D238" s="17">
        <f>SUM(D239:D240)</f>
        <v>335000</v>
      </c>
      <c r="E238" s="17">
        <f>SUM(E239:E240)</f>
        <v>335000</v>
      </c>
      <c r="F238" s="55">
        <f>SUM(F239:F240)</f>
        <v>136818</v>
      </c>
      <c r="G238" s="57">
        <f t="shared" si="16"/>
        <v>40.841194029850747</v>
      </c>
      <c r="H238" s="12"/>
      <c r="I238" s="12"/>
      <c r="J238" s="12"/>
      <c r="K238" s="12"/>
      <c r="L238" s="12"/>
      <c r="M238" s="12"/>
    </row>
    <row r="239" spans="1:13" x14ac:dyDescent="0.25">
      <c r="A239" s="13"/>
      <c r="B239" s="13">
        <v>5192</v>
      </c>
      <c r="C239" s="26" t="s">
        <v>163</v>
      </c>
      <c r="D239" s="29">
        <v>300000</v>
      </c>
      <c r="E239" s="29">
        <v>335000</v>
      </c>
      <c r="F239" s="50">
        <v>136818</v>
      </c>
      <c r="G239" s="47">
        <f t="shared" si="16"/>
        <v>40.841194029850747</v>
      </c>
      <c r="H239" s="12"/>
      <c r="I239" s="12"/>
      <c r="J239" s="12"/>
      <c r="K239" s="12"/>
      <c r="L239" s="12"/>
      <c r="M239" s="12"/>
    </row>
    <row r="240" spans="1:13" s="12" customFormat="1" x14ac:dyDescent="0.25">
      <c r="A240" s="13"/>
      <c r="B240" s="13">
        <v>5169</v>
      </c>
      <c r="C240" s="26" t="s">
        <v>58</v>
      </c>
      <c r="D240" s="29">
        <v>35000</v>
      </c>
      <c r="E240" s="29">
        <v>0</v>
      </c>
      <c r="F240" s="50"/>
      <c r="G240" s="47"/>
    </row>
    <row r="241" spans="1:13" s="12" customFormat="1" x14ac:dyDescent="0.25">
      <c r="A241" s="5">
        <v>4351</v>
      </c>
      <c r="B241" s="5"/>
      <c r="C241" s="5" t="s">
        <v>38</v>
      </c>
      <c r="D241" s="17">
        <f>SUM(D242:D251)</f>
        <v>1260000</v>
      </c>
      <c r="E241" s="17">
        <f>SUM(E242:E251)</f>
        <v>1460000</v>
      </c>
      <c r="F241" s="55">
        <f>SUM(F242:F251)</f>
        <v>888874.69000000006</v>
      </c>
      <c r="G241" s="57">
        <f t="shared" si="16"/>
        <v>60.881828082191781</v>
      </c>
    </row>
    <row r="242" spans="1:13" x14ac:dyDescent="0.25">
      <c r="A242" s="2"/>
      <c r="B242" s="2">
        <v>5011</v>
      </c>
      <c r="C242" s="1" t="s">
        <v>104</v>
      </c>
      <c r="D242" s="38">
        <v>825000</v>
      </c>
      <c r="E242" s="38">
        <v>1025000</v>
      </c>
      <c r="F242" s="50">
        <v>551183</v>
      </c>
      <c r="G242" s="47">
        <f t="shared" si="16"/>
        <v>53.773951219512192</v>
      </c>
      <c r="H242" s="12"/>
      <c r="I242" s="12"/>
      <c r="J242" s="12"/>
      <c r="K242" s="12"/>
      <c r="L242" s="12"/>
      <c r="M242" s="12"/>
    </row>
    <row r="243" spans="1:13" x14ac:dyDescent="0.25">
      <c r="A243" s="2"/>
      <c r="B243" s="2">
        <v>5031</v>
      </c>
      <c r="C243" s="1" t="s">
        <v>74</v>
      </c>
      <c r="D243" s="38">
        <v>194000</v>
      </c>
      <c r="E243" s="38">
        <v>194000</v>
      </c>
      <c r="F243" s="50">
        <v>112084</v>
      </c>
      <c r="G243" s="47">
        <f t="shared" si="16"/>
        <v>57.77525773195876</v>
      </c>
      <c r="H243" s="12"/>
      <c r="I243" s="12"/>
      <c r="J243" s="12"/>
      <c r="K243" s="12"/>
      <c r="L243" s="12"/>
      <c r="M243" s="12"/>
    </row>
    <row r="244" spans="1:13" x14ac:dyDescent="0.25">
      <c r="A244" s="2"/>
      <c r="B244" s="2">
        <v>5032</v>
      </c>
      <c r="C244" s="1" t="s">
        <v>75</v>
      </c>
      <c r="D244" s="38">
        <v>75000</v>
      </c>
      <c r="E244" s="38">
        <v>75000</v>
      </c>
      <c r="F244" s="50">
        <v>47098</v>
      </c>
      <c r="G244" s="47">
        <f t="shared" si="16"/>
        <v>62.797333333333341</v>
      </c>
      <c r="H244" s="12"/>
      <c r="I244" s="12"/>
      <c r="J244" s="12"/>
      <c r="K244" s="12"/>
      <c r="L244" s="12"/>
      <c r="M244" s="12"/>
    </row>
    <row r="245" spans="1:13" x14ac:dyDescent="0.25">
      <c r="A245" s="2"/>
      <c r="B245" s="2">
        <v>5132</v>
      </c>
      <c r="C245" s="1" t="s">
        <v>125</v>
      </c>
      <c r="D245" s="38">
        <v>5000</v>
      </c>
      <c r="E245" s="38">
        <v>5000</v>
      </c>
      <c r="F245" s="50">
        <v>3294</v>
      </c>
      <c r="G245" s="47">
        <f t="shared" si="16"/>
        <v>65.88000000000001</v>
      </c>
      <c r="H245" s="12"/>
      <c r="I245" s="12"/>
      <c r="J245" s="12"/>
      <c r="K245" s="12"/>
      <c r="L245" s="12"/>
      <c r="M245" s="12"/>
    </row>
    <row r="246" spans="1:13" x14ac:dyDescent="0.25">
      <c r="A246" s="2"/>
      <c r="B246" s="2">
        <v>5137</v>
      </c>
      <c r="C246" s="1" t="s">
        <v>55</v>
      </c>
      <c r="D246" s="38">
        <v>10000</v>
      </c>
      <c r="E246" s="38">
        <v>10000</v>
      </c>
      <c r="F246" s="50">
        <v>8050</v>
      </c>
      <c r="G246" s="47">
        <f t="shared" si="16"/>
        <v>80.5</v>
      </c>
      <c r="H246" s="12"/>
      <c r="I246" s="12"/>
      <c r="J246" s="12"/>
      <c r="K246" s="12"/>
      <c r="L246" s="12"/>
      <c r="M246" s="12"/>
    </row>
    <row r="247" spans="1:13" x14ac:dyDescent="0.25">
      <c r="A247" s="2"/>
      <c r="B247" s="2">
        <v>5139</v>
      </c>
      <c r="C247" s="1" t="s">
        <v>56</v>
      </c>
      <c r="D247" s="38">
        <v>10000</v>
      </c>
      <c r="E247" s="38">
        <v>10000</v>
      </c>
      <c r="F247" s="50">
        <v>4363</v>
      </c>
      <c r="G247" s="47">
        <f t="shared" si="16"/>
        <v>43.63</v>
      </c>
      <c r="H247" s="12"/>
      <c r="I247" s="12"/>
      <c r="J247" s="12"/>
      <c r="K247" s="12"/>
      <c r="L247" s="12"/>
      <c r="M247" s="12"/>
    </row>
    <row r="248" spans="1:13" x14ac:dyDescent="0.25">
      <c r="A248" s="2"/>
      <c r="B248" s="2">
        <v>5156</v>
      </c>
      <c r="C248" s="1" t="s">
        <v>105</v>
      </c>
      <c r="D248" s="38">
        <v>25000</v>
      </c>
      <c r="E248" s="38">
        <v>25000</v>
      </c>
      <c r="F248" s="50">
        <v>18551.79</v>
      </c>
      <c r="G248" s="47">
        <f t="shared" si="16"/>
        <v>74.207160000000002</v>
      </c>
      <c r="H248" s="12"/>
      <c r="I248" s="12"/>
      <c r="J248" s="12"/>
      <c r="K248" s="12"/>
      <c r="L248" s="12"/>
      <c r="M248" s="12"/>
    </row>
    <row r="249" spans="1:13" x14ac:dyDescent="0.25">
      <c r="A249" s="2"/>
      <c r="B249" s="2">
        <v>5167</v>
      </c>
      <c r="C249" s="1" t="s">
        <v>106</v>
      </c>
      <c r="D249" s="38">
        <v>5000</v>
      </c>
      <c r="E249" s="38">
        <v>5000</v>
      </c>
      <c r="F249" s="50">
        <v>4430</v>
      </c>
      <c r="G249" s="47">
        <f t="shared" si="16"/>
        <v>88.6</v>
      </c>
      <c r="H249" s="12"/>
      <c r="I249" s="12"/>
      <c r="J249" s="12"/>
      <c r="K249" s="12"/>
      <c r="L249" s="12"/>
      <c r="M249" s="12"/>
    </row>
    <row r="250" spans="1:13" x14ac:dyDescent="0.25">
      <c r="A250" s="2"/>
      <c r="B250" s="2">
        <v>5169</v>
      </c>
      <c r="C250" s="1" t="s">
        <v>58</v>
      </c>
      <c r="D250" s="38">
        <v>110000</v>
      </c>
      <c r="E250" s="38">
        <v>110000</v>
      </c>
      <c r="F250" s="50">
        <v>139820.9</v>
      </c>
      <c r="G250" s="47">
        <f t="shared" si="16"/>
        <v>127.10990909090908</v>
      </c>
      <c r="H250" s="12"/>
      <c r="I250" s="12"/>
      <c r="J250" s="12"/>
      <c r="K250" s="12"/>
      <c r="L250" s="12"/>
      <c r="M250" s="12"/>
    </row>
    <row r="251" spans="1:13" x14ac:dyDescent="0.25">
      <c r="A251" s="2"/>
      <c r="B251" s="2">
        <v>5173</v>
      </c>
      <c r="C251" s="1" t="s">
        <v>107</v>
      </c>
      <c r="D251" s="38">
        <v>1000</v>
      </c>
      <c r="E251" s="38">
        <v>1000</v>
      </c>
      <c r="F251" s="50"/>
      <c r="G251" s="47">
        <f t="shared" si="16"/>
        <v>0</v>
      </c>
      <c r="H251" s="12"/>
      <c r="I251" s="12"/>
      <c r="J251" s="12"/>
      <c r="K251" s="12"/>
      <c r="L251" s="12"/>
      <c r="M251" s="12"/>
    </row>
    <row r="252" spans="1:13" x14ac:dyDescent="0.25">
      <c r="A252" s="5">
        <v>5311</v>
      </c>
      <c r="B252" s="5"/>
      <c r="C252" s="5" t="s">
        <v>109</v>
      </c>
      <c r="D252" s="17">
        <f>SUM(D253:D272)</f>
        <v>6801000</v>
      </c>
      <c r="E252" s="17">
        <f>SUM(E253:E272)</f>
        <v>6836000</v>
      </c>
      <c r="F252" s="55">
        <f>SUM(F253:F272)</f>
        <v>4741489.2699999996</v>
      </c>
      <c r="G252" s="57">
        <f t="shared" si="16"/>
        <v>69.36058031012287</v>
      </c>
      <c r="H252" s="12"/>
      <c r="I252" s="12"/>
      <c r="J252" s="12"/>
      <c r="K252" s="12"/>
      <c r="L252" s="12"/>
      <c r="M252" s="12"/>
    </row>
    <row r="253" spans="1:13" x14ac:dyDescent="0.25">
      <c r="A253" s="2"/>
      <c r="B253" s="2">
        <v>5011</v>
      </c>
      <c r="C253" s="1" t="s">
        <v>104</v>
      </c>
      <c r="D253" s="38">
        <v>4510000</v>
      </c>
      <c r="E253" s="38">
        <v>4510000</v>
      </c>
      <c r="F253" s="50">
        <v>3116753</v>
      </c>
      <c r="G253" s="47">
        <f t="shared" si="16"/>
        <v>69.107605321507762</v>
      </c>
      <c r="H253" s="12"/>
      <c r="I253" s="12"/>
      <c r="J253" s="12"/>
      <c r="K253" s="12"/>
      <c r="L253" s="12"/>
      <c r="M253" s="12"/>
    </row>
    <row r="254" spans="1:13" x14ac:dyDescent="0.25">
      <c r="A254" s="2"/>
      <c r="B254" s="2">
        <v>5021</v>
      </c>
      <c r="C254" s="1" t="s">
        <v>73</v>
      </c>
      <c r="D254" s="38">
        <v>35000</v>
      </c>
      <c r="E254" s="38">
        <v>35000</v>
      </c>
      <c r="F254" s="50">
        <v>31200</v>
      </c>
      <c r="G254" s="47">
        <f t="shared" si="16"/>
        <v>89.142857142857139</v>
      </c>
      <c r="H254" s="12"/>
      <c r="I254" s="12"/>
      <c r="J254" s="12"/>
      <c r="K254" s="12"/>
      <c r="L254" s="12"/>
      <c r="M254" s="12"/>
    </row>
    <row r="255" spans="1:13" x14ac:dyDescent="0.25">
      <c r="A255" s="2"/>
      <c r="B255" s="2">
        <v>5031</v>
      </c>
      <c r="C255" s="1" t="s">
        <v>74</v>
      </c>
      <c r="D255" s="38">
        <v>1060000</v>
      </c>
      <c r="E255" s="38">
        <v>1060000</v>
      </c>
      <c r="F255" s="50">
        <v>786129</v>
      </c>
      <c r="G255" s="47">
        <f t="shared" si="16"/>
        <v>74.16311320754717</v>
      </c>
      <c r="H255" s="12"/>
      <c r="I255" s="12"/>
      <c r="J255" s="12"/>
      <c r="K255" s="12"/>
      <c r="L255" s="12"/>
      <c r="M255" s="12"/>
    </row>
    <row r="256" spans="1:13" x14ac:dyDescent="0.25">
      <c r="A256" s="2"/>
      <c r="B256" s="2">
        <v>5032</v>
      </c>
      <c r="C256" s="1" t="s">
        <v>75</v>
      </c>
      <c r="D256" s="38">
        <v>406000</v>
      </c>
      <c r="E256" s="38">
        <v>406000</v>
      </c>
      <c r="F256" s="50">
        <v>283001</v>
      </c>
      <c r="G256" s="47">
        <f t="shared" si="16"/>
        <v>69.704679802955667</v>
      </c>
      <c r="H256" s="12"/>
      <c r="I256" s="12"/>
      <c r="J256" s="12"/>
      <c r="K256" s="12"/>
      <c r="L256" s="12"/>
      <c r="M256" s="12"/>
    </row>
    <row r="257" spans="1:13" x14ac:dyDescent="0.25">
      <c r="A257" s="35"/>
      <c r="B257" s="35">
        <v>5132</v>
      </c>
      <c r="C257" s="37" t="s">
        <v>125</v>
      </c>
      <c r="D257" s="38">
        <v>50000</v>
      </c>
      <c r="E257" s="38">
        <v>50000</v>
      </c>
      <c r="F257" s="50">
        <v>25802</v>
      </c>
      <c r="G257" s="47">
        <f t="shared" si="16"/>
        <v>51.604000000000006</v>
      </c>
      <c r="H257" s="12"/>
      <c r="I257" s="12"/>
      <c r="J257" s="12"/>
      <c r="K257" s="12"/>
      <c r="L257" s="12"/>
      <c r="M257" s="12"/>
    </row>
    <row r="258" spans="1:13" s="34" customFormat="1" x14ac:dyDescent="0.25">
      <c r="A258" s="2"/>
      <c r="B258" s="2">
        <v>5133</v>
      </c>
      <c r="C258" s="1" t="s">
        <v>110</v>
      </c>
      <c r="D258" s="38">
        <v>1000</v>
      </c>
      <c r="E258" s="38">
        <v>1000</v>
      </c>
      <c r="F258" s="50"/>
      <c r="G258" s="47">
        <f>F258/E258*100</f>
        <v>0</v>
      </c>
      <c r="H258" s="36"/>
      <c r="I258" s="36"/>
      <c r="J258" s="36"/>
      <c r="K258" s="36"/>
      <c r="L258" s="36"/>
      <c r="M258" s="36"/>
    </row>
    <row r="259" spans="1:13" x14ac:dyDescent="0.25">
      <c r="A259" s="2"/>
      <c r="B259" s="2">
        <v>5136</v>
      </c>
      <c r="C259" s="1" t="s">
        <v>112</v>
      </c>
      <c r="D259" s="38">
        <v>2000</v>
      </c>
      <c r="E259" s="38">
        <v>2000</v>
      </c>
      <c r="F259" s="50">
        <v>340</v>
      </c>
      <c r="G259" s="47">
        <f t="shared" si="16"/>
        <v>17</v>
      </c>
      <c r="H259" s="12"/>
      <c r="I259" s="12"/>
      <c r="J259" s="12"/>
      <c r="K259" s="12"/>
      <c r="L259" s="12"/>
      <c r="M259" s="12"/>
    </row>
    <row r="260" spans="1:13" x14ac:dyDescent="0.25">
      <c r="A260" s="2"/>
      <c r="B260" s="2">
        <v>5137</v>
      </c>
      <c r="C260" s="1" t="s">
        <v>55</v>
      </c>
      <c r="D260" s="38">
        <v>50000</v>
      </c>
      <c r="E260" s="38">
        <v>50000</v>
      </c>
      <c r="F260" s="50">
        <v>16504</v>
      </c>
      <c r="G260" s="47">
        <f t="shared" si="16"/>
        <v>33.007999999999996</v>
      </c>
      <c r="H260" s="12"/>
      <c r="I260" s="12"/>
      <c r="J260" s="12"/>
      <c r="K260" s="12"/>
      <c r="L260" s="12"/>
      <c r="M260" s="12"/>
    </row>
    <row r="261" spans="1:13" x14ac:dyDescent="0.25">
      <c r="A261" s="2"/>
      <c r="B261" s="2">
        <v>5139</v>
      </c>
      <c r="C261" s="1" t="s">
        <v>56</v>
      </c>
      <c r="D261" s="38">
        <v>20000</v>
      </c>
      <c r="E261" s="38">
        <v>20000</v>
      </c>
      <c r="F261" s="50">
        <v>24440.27</v>
      </c>
      <c r="G261" s="47">
        <f t="shared" si="16"/>
        <v>122.20135000000001</v>
      </c>
      <c r="H261" s="12"/>
      <c r="I261" s="12"/>
      <c r="J261" s="12"/>
      <c r="K261" s="12"/>
      <c r="L261" s="12"/>
      <c r="M261" s="12"/>
    </row>
    <row r="262" spans="1:13" x14ac:dyDescent="0.25">
      <c r="A262" s="2"/>
      <c r="B262" s="2">
        <v>5151</v>
      </c>
      <c r="C262" s="1" t="s">
        <v>113</v>
      </c>
      <c r="D262" s="38">
        <v>7000</v>
      </c>
      <c r="E262" s="38">
        <v>7000</v>
      </c>
      <c r="F262" s="50">
        <v>5360</v>
      </c>
      <c r="G262" s="47">
        <f t="shared" si="16"/>
        <v>76.571428571428569</v>
      </c>
      <c r="H262" s="12"/>
      <c r="I262" s="12"/>
      <c r="J262" s="12"/>
      <c r="K262" s="12"/>
      <c r="L262" s="12"/>
      <c r="M262" s="12"/>
    </row>
    <row r="263" spans="1:13" x14ac:dyDescent="0.25">
      <c r="A263" s="2"/>
      <c r="B263" s="2">
        <v>5153</v>
      </c>
      <c r="C263" s="1" t="s">
        <v>114</v>
      </c>
      <c r="D263" s="38">
        <v>55000</v>
      </c>
      <c r="E263" s="38">
        <v>55000</v>
      </c>
      <c r="F263" s="50">
        <v>8759.58</v>
      </c>
      <c r="G263" s="47">
        <f t="shared" si="16"/>
        <v>15.926509090909091</v>
      </c>
      <c r="H263" s="12"/>
      <c r="I263" s="12"/>
      <c r="J263" s="12"/>
      <c r="K263" s="12"/>
      <c r="L263" s="12"/>
      <c r="M263" s="12"/>
    </row>
    <row r="264" spans="1:13" x14ac:dyDescent="0.25">
      <c r="A264" s="2"/>
      <c r="B264" s="2">
        <v>5154</v>
      </c>
      <c r="C264" s="1" t="s">
        <v>76</v>
      </c>
      <c r="D264" s="38">
        <v>55000</v>
      </c>
      <c r="E264" s="38">
        <v>55000</v>
      </c>
      <c r="F264" s="50">
        <v>48320</v>
      </c>
      <c r="G264" s="47">
        <f t="shared" si="16"/>
        <v>87.854545454545445</v>
      </c>
      <c r="H264" s="12"/>
      <c r="I264" s="12"/>
      <c r="J264" s="12"/>
      <c r="K264" s="12"/>
      <c r="L264" s="12"/>
      <c r="M264" s="12"/>
    </row>
    <row r="265" spans="1:13" x14ac:dyDescent="0.25">
      <c r="A265" s="2"/>
      <c r="B265" s="2">
        <v>5156</v>
      </c>
      <c r="C265" s="1" t="s">
        <v>105</v>
      </c>
      <c r="D265" s="38">
        <v>45000</v>
      </c>
      <c r="E265" s="38">
        <v>80000</v>
      </c>
      <c r="F265" s="50">
        <v>60131.62</v>
      </c>
      <c r="G265" s="47">
        <f t="shared" si="16"/>
        <v>75.164524999999998</v>
      </c>
      <c r="H265" s="12"/>
      <c r="I265" s="12"/>
      <c r="J265" s="12"/>
      <c r="K265" s="12"/>
      <c r="L265" s="12"/>
      <c r="M265" s="12"/>
    </row>
    <row r="266" spans="1:13" x14ac:dyDescent="0.25">
      <c r="A266" s="2"/>
      <c r="B266" s="2">
        <v>5162</v>
      </c>
      <c r="C266" s="1" t="s">
        <v>115</v>
      </c>
      <c r="D266" s="38">
        <v>20000</v>
      </c>
      <c r="E266" s="38">
        <v>20000</v>
      </c>
      <c r="F266" s="50">
        <v>10734</v>
      </c>
      <c r="G266" s="47">
        <f t="shared" si="16"/>
        <v>53.669999999999995</v>
      </c>
      <c r="H266" s="12"/>
      <c r="I266" s="12"/>
      <c r="J266" s="12"/>
      <c r="K266" s="12"/>
      <c r="L266" s="12"/>
      <c r="M266" s="12"/>
    </row>
    <row r="267" spans="1:13" x14ac:dyDescent="0.25">
      <c r="A267" s="2"/>
      <c r="B267" s="2">
        <v>5167</v>
      </c>
      <c r="C267" s="1" t="s">
        <v>116</v>
      </c>
      <c r="D267" s="38">
        <v>30000</v>
      </c>
      <c r="E267" s="38">
        <v>30000</v>
      </c>
      <c r="F267" s="50">
        <v>6235</v>
      </c>
      <c r="G267" s="47">
        <f t="shared" si="16"/>
        <v>20.783333333333335</v>
      </c>
      <c r="H267" s="12"/>
      <c r="I267" s="12"/>
      <c r="J267" s="12"/>
      <c r="K267" s="12"/>
      <c r="L267" s="12"/>
      <c r="M267" s="12"/>
    </row>
    <row r="268" spans="1:13" x14ac:dyDescent="0.25">
      <c r="A268" s="2"/>
      <c r="B268" s="2">
        <v>5169</v>
      </c>
      <c r="C268" s="1" t="s">
        <v>58</v>
      </c>
      <c r="D268" s="38">
        <v>175000</v>
      </c>
      <c r="E268" s="38">
        <v>175000</v>
      </c>
      <c r="F268" s="50">
        <v>144046</v>
      </c>
      <c r="G268" s="47">
        <f t="shared" si="16"/>
        <v>82.311999999999998</v>
      </c>
      <c r="H268" s="12"/>
      <c r="I268" s="12"/>
      <c r="J268" s="12"/>
      <c r="K268" s="12"/>
      <c r="L268" s="12"/>
      <c r="M268" s="12"/>
    </row>
    <row r="269" spans="1:13" x14ac:dyDescent="0.25">
      <c r="A269" s="35"/>
      <c r="B269" s="35">
        <v>5171</v>
      </c>
      <c r="C269" s="37" t="s">
        <v>50</v>
      </c>
      <c r="D269" s="43">
        <v>150000</v>
      </c>
      <c r="E269" s="43">
        <v>150000</v>
      </c>
      <c r="F269" s="52">
        <v>73823.8</v>
      </c>
      <c r="G269" s="47">
        <f t="shared" si="16"/>
        <v>49.21586666666667</v>
      </c>
      <c r="H269" s="12"/>
      <c r="I269" s="12"/>
      <c r="J269" s="12"/>
      <c r="K269" s="12"/>
      <c r="L269" s="12"/>
      <c r="M269" s="12"/>
    </row>
    <row r="270" spans="1:13" s="34" customFormat="1" x14ac:dyDescent="0.25">
      <c r="A270" s="2"/>
      <c r="B270" s="2">
        <v>5173</v>
      </c>
      <c r="C270" s="1" t="s">
        <v>107</v>
      </c>
      <c r="D270" s="38">
        <v>5000</v>
      </c>
      <c r="E270" s="38">
        <v>5000</v>
      </c>
      <c r="F270" s="50"/>
      <c r="G270" s="47">
        <f t="shared" si="16"/>
        <v>0</v>
      </c>
      <c r="H270" s="36"/>
      <c r="I270" s="36"/>
      <c r="J270" s="36"/>
      <c r="K270" s="36"/>
      <c r="L270" s="36"/>
      <c r="M270" s="36"/>
    </row>
    <row r="271" spans="1:13" x14ac:dyDescent="0.25">
      <c r="A271" s="2"/>
      <c r="B271" s="2">
        <v>5178</v>
      </c>
      <c r="C271" s="1" t="s">
        <v>164</v>
      </c>
      <c r="D271" s="38">
        <v>120000</v>
      </c>
      <c r="E271" s="38">
        <v>120000</v>
      </c>
      <c r="F271" s="50">
        <v>97910</v>
      </c>
      <c r="G271" s="47">
        <f t="shared" si="16"/>
        <v>81.591666666666669</v>
      </c>
      <c r="H271" s="12"/>
      <c r="I271" s="12"/>
      <c r="J271" s="12"/>
      <c r="K271" s="12"/>
      <c r="L271" s="12"/>
      <c r="M271" s="12"/>
    </row>
    <row r="272" spans="1:13" x14ac:dyDescent="0.25">
      <c r="A272" s="35"/>
      <c r="B272" s="35">
        <v>5361</v>
      </c>
      <c r="C272" s="37" t="s">
        <v>117</v>
      </c>
      <c r="D272" s="38">
        <v>5000</v>
      </c>
      <c r="E272" s="38">
        <v>5000</v>
      </c>
      <c r="F272" s="50">
        <v>2000</v>
      </c>
      <c r="G272" s="47">
        <f t="shared" ref="G272" si="17">F272/E272*100</f>
        <v>40</v>
      </c>
      <c r="H272" s="12"/>
      <c r="I272" s="12"/>
      <c r="J272" s="12"/>
      <c r="K272" s="12"/>
      <c r="L272" s="12"/>
      <c r="M272" s="12"/>
    </row>
    <row r="273" spans="1:13" s="20" customFormat="1" x14ac:dyDescent="0.25">
      <c r="A273" s="5">
        <v>5512</v>
      </c>
      <c r="B273" s="5"/>
      <c r="C273" s="5" t="s">
        <v>118</v>
      </c>
      <c r="D273" s="17">
        <f>SUM(D274:D282)</f>
        <v>744500</v>
      </c>
      <c r="E273" s="17">
        <f>SUM(E274:E282)</f>
        <v>744500</v>
      </c>
      <c r="F273" s="55">
        <f>SUM(F274:F282)</f>
        <v>241466.85</v>
      </c>
      <c r="G273" s="57">
        <f t="shared" si="16"/>
        <v>32.433425117528543</v>
      </c>
      <c r="H273" s="12"/>
      <c r="I273" s="12"/>
      <c r="J273" s="12"/>
      <c r="K273" s="12"/>
      <c r="L273" s="12"/>
      <c r="M273" s="12"/>
    </row>
    <row r="274" spans="1:13" x14ac:dyDescent="0.25">
      <c r="A274" s="2"/>
      <c r="B274" s="2">
        <v>5134</v>
      </c>
      <c r="C274" s="1" t="s">
        <v>111</v>
      </c>
      <c r="D274" s="19">
        <v>100000</v>
      </c>
      <c r="E274" s="19">
        <v>100000</v>
      </c>
      <c r="F274" s="50"/>
      <c r="G274" s="47">
        <f t="shared" si="16"/>
        <v>0</v>
      </c>
      <c r="H274" s="12"/>
      <c r="I274" s="12"/>
      <c r="J274" s="12"/>
      <c r="K274" s="12"/>
      <c r="L274" s="12"/>
      <c r="M274" s="12"/>
    </row>
    <row r="275" spans="1:13" x14ac:dyDescent="0.25">
      <c r="A275" s="2"/>
      <c r="B275" s="2">
        <v>5137</v>
      </c>
      <c r="C275" s="1" t="s">
        <v>84</v>
      </c>
      <c r="D275" s="19">
        <v>240000</v>
      </c>
      <c r="E275" s="19">
        <v>240000</v>
      </c>
      <c r="F275" s="50"/>
      <c r="G275" s="47">
        <f t="shared" si="16"/>
        <v>0</v>
      </c>
      <c r="H275" s="12"/>
      <c r="I275" s="12"/>
      <c r="J275" s="12"/>
      <c r="K275" s="12"/>
      <c r="L275" s="12"/>
      <c r="M275" s="12"/>
    </row>
    <row r="276" spans="1:13" x14ac:dyDescent="0.25">
      <c r="A276" s="2"/>
      <c r="B276" s="2">
        <v>5139</v>
      </c>
      <c r="C276" s="1" t="s">
        <v>119</v>
      </c>
      <c r="D276" s="19">
        <v>60000</v>
      </c>
      <c r="E276" s="19">
        <v>60000</v>
      </c>
      <c r="F276" s="50">
        <v>5143</v>
      </c>
      <c r="G276" s="47">
        <f t="shared" si="16"/>
        <v>8.5716666666666654</v>
      </c>
      <c r="H276" s="12"/>
      <c r="I276" s="12"/>
      <c r="J276" s="12"/>
      <c r="K276" s="12"/>
      <c r="L276" s="12"/>
      <c r="M276" s="12"/>
    </row>
    <row r="277" spans="1:13" x14ac:dyDescent="0.25">
      <c r="A277" s="2"/>
      <c r="B277" s="2">
        <v>5156</v>
      </c>
      <c r="C277" s="1" t="s">
        <v>105</v>
      </c>
      <c r="D277" s="19">
        <v>85000</v>
      </c>
      <c r="E277" s="19">
        <v>85000</v>
      </c>
      <c r="F277" s="50">
        <v>52936.97</v>
      </c>
      <c r="G277" s="47">
        <f t="shared" si="16"/>
        <v>62.278788235294115</v>
      </c>
      <c r="H277" s="12"/>
      <c r="I277" s="12"/>
      <c r="J277" s="12"/>
      <c r="K277" s="12"/>
      <c r="L277" s="12"/>
      <c r="M277" s="12"/>
    </row>
    <row r="278" spans="1:13" x14ac:dyDescent="0.25">
      <c r="A278" s="2"/>
      <c r="B278" s="2">
        <v>5162</v>
      </c>
      <c r="C278" s="23" t="s">
        <v>115</v>
      </c>
      <c r="D278" s="19">
        <v>18500</v>
      </c>
      <c r="E278" s="19">
        <v>18500</v>
      </c>
      <c r="F278" s="50"/>
      <c r="G278" s="47">
        <f t="shared" si="16"/>
        <v>0</v>
      </c>
      <c r="H278" s="12"/>
      <c r="I278" s="12"/>
      <c r="J278" s="12"/>
      <c r="K278" s="12"/>
      <c r="L278" s="12"/>
      <c r="M278" s="12"/>
    </row>
    <row r="279" spans="1:13" s="20" customFormat="1" x14ac:dyDescent="0.25">
      <c r="A279" s="2"/>
      <c r="B279" s="2">
        <v>5167</v>
      </c>
      <c r="C279" s="1" t="s">
        <v>120</v>
      </c>
      <c r="D279" s="19">
        <v>55000</v>
      </c>
      <c r="E279" s="19">
        <v>55000</v>
      </c>
      <c r="F279" s="50">
        <v>25918</v>
      </c>
      <c r="G279" s="47">
        <f t="shared" si="16"/>
        <v>47.123636363636365</v>
      </c>
      <c r="H279" s="12"/>
      <c r="I279" s="12"/>
      <c r="J279" s="12"/>
      <c r="K279" s="12"/>
      <c r="L279" s="12"/>
      <c r="M279" s="12"/>
    </row>
    <row r="280" spans="1:13" x14ac:dyDescent="0.25">
      <c r="A280" s="2"/>
      <c r="B280" s="2">
        <v>5169</v>
      </c>
      <c r="C280" s="1" t="s">
        <v>58</v>
      </c>
      <c r="D280" s="19">
        <v>9000</v>
      </c>
      <c r="E280" s="19">
        <v>9000</v>
      </c>
      <c r="F280" s="50">
        <v>29573.88</v>
      </c>
      <c r="G280" s="47">
        <f t="shared" si="16"/>
        <v>328.59866666666665</v>
      </c>
      <c r="H280" s="12"/>
      <c r="I280" s="12"/>
      <c r="J280" s="12"/>
      <c r="K280" s="12"/>
      <c r="L280" s="12"/>
      <c r="M280" s="12"/>
    </row>
    <row r="281" spans="1:13" x14ac:dyDescent="0.25">
      <c r="A281" s="2"/>
      <c r="B281" s="2">
        <v>5171</v>
      </c>
      <c r="C281" s="1" t="s">
        <v>50</v>
      </c>
      <c r="D281" s="19">
        <v>177000</v>
      </c>
      <c r="E281" s="19">
        <v>177000</v>
      </c>
      <c r="F281" s="50">
        <v>127895</v>
      </c>
      <c r="G281" s="47">
        <f t="shared" si="16"/>
        <v>72.257062146892665</v>
      </c>
      <c r="H281" s="12"/>
      <c r="I281" s="12"/>
      <c r="J281" s="12"/>
      <c r="K281" s="12"/>
      <c r="L281" s="12"/>
      <c r="M281" s="12"/>
    </row>
    <row r="282" spans="1:13" x14ac:dyDescent="0.25">
      <c r="A282" s="2"/>
      <c r="B282" s="2">
        <v>6121</v>
      </c>
      <c r="C282" s="1" t="s">
        <v>51</v>
      </c>
      <c r="D282" s="19"/>
      <c r="E282" s="19"/>
      <c r="F282" s="50"/>
      <c r="G282" s="47"/>
      <c r="H282" s="12"/>
      <c r="I282" s="12"/>
      <c r="J282" s="12"/>
      <c r="K282" s="12"/>
      <c r="L282" s="12"/>
      <c r="M282" s="12"/>
    </row>
    <row r="283" spans="1:13" x14ac:dyDescent="0.25">
      <c r="A283" s="5">
        <v>6112</v>
      </c>
      <c r="B283" s="5"/>
      <c r="C283" s="5" t="s">
        <v>121</v>
      </c>
      <c r="D283" s="17">
        <f>SUM(D284:D291)</f>
        <v>3187500</v>
      </c>
      <c r="E283" s="17">
        <f>SUM(E284:E291)</f>
        <v>3187500</v>
      </c>
      <c r="F283" s="55">
        <f>SUM(F284:F291)</f>
        <v>2300560.7999999998</v>
      </c>
      <c r="G283" s="57">
        <f>F283/E283*100</f>
        <v>72.17445647058824</v>
      </c>
      <c r="H283" s="12"/>
      <c r="I283" s="12"/>
      <c r="J283" s="12"/>
      <c r="K283" s="12"/>
      <c r="L283" s="12"/>
      <c r="M283" s="12"/>
    </row>
    <row r="284" spans="1:13" x14ac:dyDescent="0.25">
      <c r="A284" s="2"/>
      <c r="B284" s="2">
        <v>5021</v>
      </c>
      <c r="C284" s="1" t="s">
        <v>73</v>
      </c>
      <c r="D284" s="38">
        <v>290000</v>
      </c>
      <c r="E284" s="38">
        <v>290000</v>
      </c>
      <c r="F284" s="50">
        <v>225921</v>
      </c>
      <c r="G284" s="47">
        <f t="shared" si="16"/>
        <v>77.903793103448265</v>
      </c>
      <c r="H284" s="12"/>
      <c r="I284" s="12"/>
      <c r="J284" s="12"/>
      <c r="K284" s="12"/>
      <c r="L284" s="12"/>
      <c r="M284" s="12"/>
    </row>
    <row r="285" spans="1:13" x14ac:dyDescent="0.25">
      <c r="A285" s="2"/>
      <c r="B285" s="2">
        <v>5023</v>
      </c>
      <c r="C285" s="1" t="s">
        <v>122</v>
      </c>
      <c r="D285" s="39">
        <v>2460000</v>
      </c>
      <c r="E285" s="39">
        <v>2460000</v>
      </c>
      <c r="F285" s="50">
        <v>1729849</v>
      </c>
      <c r="G285" s="47">
        <f t="shared" si="16"/>
        <v>70.319065040650415</v>
      </c>
      <c r="H285" s="12"/>
      <c r="I285" s="12"/>
      <c r="J285" s="12"/>
      <c r="K285" s="12"/>
      <c r="L285" s="12"/>
      <c r="M285" s="12"/>
    </row>
    <row r="286" spans="1:13" x14ac:dyDescent="0.25">
      <c r="A286" s="2"/>
      <c r="B286" s="2">
        <v>5031</v>
      </c>
      <c r="C286" s="1" t="s">
        <v>74</v>
      </c>
      <c r="D286" s="39">
        <v>185000</v>
      </c>
      <c r="E286" s="39">
        <v>185000</v>
      </c>
      <c r="F286" s="50">
        <v>170864</v>
      </c>
      <c r="G286" s="47">
        <f t="shared" si="16"/>
        <v>92.358918918918917</v>
      </c>
      <c r="H286" s="12"/>
      <c r="I286" s="12"/>
      <c r="J286" s="12"/>
      <c r="K286" s="12"/>
      <c r="L286" s="12"/>
      <c r="M286" s="12"/>
    </row>
    <row r="287" spans="1:13" x14ac:dyDescent="0.25">
      <c r="A287" s="2"/>
      <c r="B287" s="2">
        <v>5032</v>
      </c>
      <c r="C287" s="1" t="s">
        <v>75</v>
      </c>
      <c r="D287" s="39">
        <v>215000</v>
      </c>
      <c r="E287" s="39">
        <v>215000</v>
      </c>
      <c r="F287" s="50">
        <v>155921</v>
      </c>
      <c r="G287" s="47">
        <f t="shared" si="16"/>
        <v>72.521395348837217</v>
      </c>
      <c r="H287" s="12"/>
      <c r="I287" s="12"/>
      <c r="J287" s="12"/>
      <c r="K287" s="12"/>
      <c r="L287" s="12"/>
      <c r="M287" s="12"/>
    </row>
    <row r="288" spans="1:13" x14ac:dyDescent="0.25">
      <c r="A288" s="2"/>
      <c r="B288" s="2">
        <v>5156</v>
      </c>
      <c r="C288" s="1" t="s">
        <v>105</v>
      </c>
      <c r="D288" s="38">
        <v>0</v>
      </c>
      <c r="E288" s="38">
        <v>0</v>
      </c>
      <c r="F288" s="50">
        <v>0</v>
      </c>
      <c r="G288" s="47"/>
      <c r="H288" s="12"/>
      <c r="I288" s="12"/>
      <c r="J288" s="12"/>
      <c r="K288" s="12"/>
      <c r="L288" s="12"/>
      <c r="M288" s="12"/>
    </row>
    <row r="289" spans="1:13" x14ac:dyDescent="0.25">
      <c r="A289" s="2"/>
      <c r="B289" s="2">
        <v>5167</v>
      </c>
      <c r="C289" s="1" t="s">
        <v>116</v>
      </c>
      <c r="D289" s="38">
        <v>10000</v>
      </c>
      <c r="E289" s="38">
        <v>10000</v>
      </c>
      <c r="F289" s="50">
        <v>4029</v>
      </c>
      <c r="G289" s="47">
        <f t="shared" si="16"/>
        <v>40.29</v>
      </c>
      <c r="H289" s="12"/>
      <c r="I289" s="12"/>
      <c r="J289" s="12"/>
      <c r="K289" s="12"/>
      <c r="L289" s="12"/>
      <c r="M289" s="12"/>
    </row>
    <row r="290" spans="1:13" x14ac:dyDescent="0.25">
      <c r="A290" s="2"/>
      <c r="B290" s="2">
        <v>5173</v>
      </c>
      <c r="C290" s="1" t="s">
        <v>107</v>
      </c>
      <c r="D290" s="38">
        <v>10000</v>
      </c>
      <c r="E290" s="38">
        <v>10000</v>
      </c>
      <c r="F290" s="50">
        <v>396</v>
      </c>
      <c r="G290" s="47">
        <f t="shared" si="16"/>
        <v>3.9600000000000004</v>
      </c>
      <c r="H290" s="12"/>
      <c r="I290" s="12"/>
      <c r="J290" s="12"/>
      <c r="K290" s="12"/>
      <c r="L290" s="12"/>
      <c r="M290" s="12"/>
    </row>
    <row r="291" spans="1:13" x14ac:dyDescent="0.25">
      <c r="A291" s="35"/>
      <c r="B291" s="35">
        <v>5175</v>
      </c>
      <c r="C291" s="37" t="s">
        <v>191</v>
      </c>
      <c r="D291" s="38">
        <v>17500</v>
      </c>
      <c r="E291" s="38">
        <v>17500</v>
      </c>
      <c r="F291" s="50">
        <v>13580.8</v>
      </c>
      <c r="G291" s="47">
        <f t="shared" ref="G291" si="18">F291/E291*100</f>
        <v>77.604571428571418</v>
      </c>
      <c r="H291" s="12"/>
      <c r="I291" s="12"/>
      <c r="J291" s="12"/>
      <c r="K291" s="12"/>
      <c r="L291" s="12"/>
      <c r="M291" s="12"/>
    </row>
    <row r="292" spans="1:13" s="34" customFormat="1" x14ac:dyDescent="0.25">
      <c r="A292" s="5">
        <v>6115</v>
      </c>
      <c r="B292" s="5"/>
      <c r="C292" s="5" t="s">
        <v>209</v>
      </c>
      <c r="D292" s="67">
        <f>D293</f>
        <v>0</v>
      </c>
      <c r="E292" s="17">
        <f>SUM(E293)</f>
        <v>0</v>
      </c>
      <c r="F292" s="55">
        <f>SUM(F293:F297)</f>
        <v>127927.67999999999</v>
      </c>
      <c r="G292" s="57">
        <f>0</f>
        <v>0</v>
      </c>
      <c r="H292" s="36"/>
      <c r="I292" s="36"/>
      <c r="J292" s="36"/>
      <c r="K292" s="36"/>
      <c r="L292" s="36"/>
      <c r="M292" s="36"/>
    </row>
    <row r="293" spans="1:13" s="34" customFormat="1" x14ac:dyDescent="0.25">
      <c r="A293" s="35"/>
      <c r="B293" s="35">
        <v>5139</v>
      </c>
      <c r="C293" s="37" t="s">
        <v>56</v>
      </c>
      <c r="D293" s="38">
        <v>0</v>
      </c>
      <c r="E293" s="38">
        <v>0</v>
      </c>
      <c r="F293" s="50">
        <f>11728.98</f>
        <v>11728.98</v>
      </c>
      <c r="G293" s="47">
        <f>0</f>
        <v>0</v>
      </c>
      <c r="H293" s="36"/>
      <c r="I293" s="36"/>
      <c r="J293" s="36"/>
      <c r="K293" s="36"/>
      <c r="L293" s="36"/>
      <c r="M293" s="36"/>
    </row>
    <row r="294" spans="1:13" s="34" customFormat="1" x14ac:dyDescent="0.25">
      <c r="A294" s="35"/>
      <c r="B294" s="35">
        <v>5161</v>
      </c>
      <c r="C294" s="37" t="s">
        <v>129</v>
      </c>
      <c r="D294" s="38"/>
      <c r="E294" s="38"/>
      <c r="F294" s="50">
        <v>39436.199999999997</v>
      </c>
      <c r="G294" s="47">
        <f>0</f>
        <v>0</v>
      </c>
      <c r="H294" s="36"/>
      <c r="I294" s="36"/>
      <c r="J294" s="36"/>
      <c r="K294" s="36"/>
      <c r="L294" s="36"/>
      <c r="M294" s="36"/>
    </row>
    <row r="295" spans="1:13" s="34" customFormat="1" x14ac:dyDescent="0.25">
      <c r="A295" s="35"/>
      <c r="B295" s="35">
        <v>5164</v>
      </c>
      <c r="C295" s="37" t="s">
        <v>132</v>
      </c>
      <c r="D295" s="38"/>
      <c r="E295" s="38"/>
      <c r="F295" s="50">
        <v>12000</v>
      </c>
      <c r="G295" s="47">
        <f>0</f>
        <v>0</v>
      </c>
      <c r="H295" s="36"/>
      <c r="I295" s="36"/>
      <c r="J295" s="36"/>
      <c r="K295" s="36"/>
      <c r="L295" s="36"/>
      <c r="M295" s="36"/>
    </row>
    <row r="296" spans="1:13" s="34" customFormat="1" x14ac:dyDescent="0.25">
      <c r="A296" s="35"/>
      <c r="B296" s="35">
        <v>5169</v>
      </c>
      <c r="C296" s="37" t="s">
        <v>58</v>
      </c>
      <c r="D296" s="38"/>
      <c r="E296" s="38"/>
      <c r="F296" s="50">
        <v>56954</v>
      </c>
      <c r="G296" s="47">
        <f>0</f>
        <v>0</v>
      </c>
      <c r="H296" s="36"/>
      <c r="I296" s="36"/>
      <c r="J296" s="36"/>
      <c r="K296" s="36"/>
      <c r="L296" s="36"/>
      <c r="M296" s="36"/>
    </row>
    <row r="297" spans="1:13" s="34" customFormat="1" x14ac:dyDescent="0.25">
      <c r="A297" s="35"/>
      <c r="B297" s="35">
        <v>5175</v>
      </c>
      <c r="C297" s="37" t="s">
        <v>134</v>
      </c>
      <c r="D297" s="38"/>
      <c r="E297" s="38"/>
      <c r="F297" s="50">
        <v>7808.5</v>
      </c>
      <c r="G297" s="47">
        <f>0</f>
        <v>0</v>
      </c>
      <c r="H297" s="36"/>
      <c r="I297" s="36"/>
      <c r="J297" s="36"/>
      <c r="K297" s="36"/>
      <c r="L297" s="36"/>
      <c r="M297" s="36"/>
    </row>
    <row r="298" spans="1:13" s="34" customFormat="1" x14ac:dyDescent="0.25">
      <c r="A298" s="5">
        <v>6118</v>
      </c>
      <c r="B298" s="5"/>
      <c r="C298" s="5" t="s">
        <v>194</v>
      </c>
      <c r="D298" s="17">
        <f>SUM(D300:D305)</f>
        <v>0</v>
      </c>
      <c r="E298" s="17">
        <v>149268</v>
      </c>
      <c r="F298" s="55">
        <v>267829.78000000003</v>
      </c>
      <c r="G298" s="57"/>
      <c r="H298" s="36"/>
      <c r="I298" s="36"/>
      <c r="J298" s="36"/>
      <c r="K298" s="36"/>
      <c r="L298" s="36"/>
      <c r="M298" s="36"/>
    </row>
    <row r="299" spans="1:13" s="34" customFormat="1" x14ac:dyDescent="0.25">
      <c r="A299" s="35"/>
      <c r="B299" s="35">
        <v>5019</v>
      </c>
      <c r="C299" s="37" t="s">
        <v>195</v>
      </c>
      <c r="D299" s="38">
        <v>0</v>
      </c>
      <c r="E299" s="38">
        <v>0</v>
      </c>
      <c r="F299" s="50">
        <v>3447</v>
      </c>
      <c r="G299" s="38">
        <f>0</f>
        <v>0</v>
      </c>
      <c r="H299" s="36"/>
      <c r="I299" s="36"/>
      <c r="J299" s="36"/>
      <c r="K299" s="36"/>
      <c r="L299" s="36"/>
      <c r="M299" s="36"/>
    </row>
    <row r="300" spans="1:13" s="34" customFormat="1" x14ac:dyDescent="0.25">
      <c r="A300" s="35"/>
      <c r="B300" s="35">
        <v>5021</v>
      </c>
      <c r="C300" s="37" t="s">
        <v>73</v>
      </c>
      <c r="D300" s="38">
        <v>0</v>
      </c>
      <c r="E300" s="38">
        <v>0</v>
      </c>
      <c r="F300" s="50">
        <v>85500</v>
      </c>
      <c r="G300" s="38">
        <f>0</f>
        <v>0</v>
      </c>
      <c r="H300" s="36"/>
      <c r="I300" s="36"/>
      <c r="J300" s="36"/>
      <c r="K300" s="36"/>
      <c r="L300" s="36"/>
      <c r="M300" s="36"/>
    </row>
    <row r="301" spans="1:13" s="34" customFormat="1" x14ac:dyDescent="0.25">
      <c r="A301" s="35"/>
      <c r="B301" s="35">
        <v>5039</v>
      </c>
      <c r="C301" s="37" t="s">
        <v>196</v>
      </c>
      <c r="D301" s="39">
        <v>0</v>
      </c>
      <c r="E301" s="39">
        <v>0</v>
      </c>
      <c r="F301" s="50">
        <v>1173.08</v>
      </c>
      <c r="G301" s="39">
        <f>0</f>
        <v>0</v>
      </c>
      <c r="H301" s="36"/>
      <c r="I301" s="36"/>
      <c r="J301" s="36"/>
      <c r="K301" s="36"/>
      <c r="L301" s="36"/>
      <c r="M301" s="36"/>
    </row>
    <row r="302" spans="1:13" s="34" customFormat="1" x14ac:dyDescent="0.25">
      <c r="A302" s="35"/>
      <c r="B302" s="35">
        <v>5139</v>
      </c>
      <c r="C302" s="37" t="s">
        <v>56</v>
      </c>
      <c r="D302" s="38">
        <v>0</v>
      </c>
      <c r="E302" s="38">
        <v>0</v>
      </c>
      <c r="F302" s="50">
        <v>628</v>
      </c>
      <c r="G302" s="38">
        <f>0</f>
        <v>0</v>
      </c>
      <c r="H302" s="36"/>
      <c r="I302" s="36"/>
      <c r="J302" s="36"/>
      <c r="K302" s="36"/>
      <c r="L302" s="36"/>
      <c r="M302" s="36"/>
    </row>
    <row r="303" spans="1:13" s="34" customFormat="1" x14ac:dyDescent="0.25">
      <c r="A303" s="35"/>
      <c r="B303" s="35">
        <v>5161</v>
      </c>
      <c r="C303" s="37" t="s">
        <v>129</v>
      </c>
      <c r="D303" s="39">
        <v>0</v>
      </c>
      <c r="E303" s="39">
        <v>0</v>
      </c>
      <c r="F303" s="50">
        <v>19820.5</v>
      </c>
      <c r="G303" s="39">
        <f>0</f>
        <v>0</v>
      </c>
      <c r="H303" s="36"/>
      <c r="I303" s="36"/>
      <c r="J303" s="36"/>
      <c r="K303" s="36"/>
      <c r="L303" s="36"/>
      <c r="M303" s="36"/>
    </row>
    <row r="304" spans="1:13" s="34" customFormat="1" x14ac:dyDescent="0.25">
      <c r="A304" s="35"/>
      <c r="B304" s="35">
        <v>5169</v>
      </c>
      <c r="C304" s="37" t="s">
        <v>94</v>
      </c>
      <c r="D304" s="38">
        <v>0</v>
      </c>
      <c r="E304" s="39">
        <f>149268</f>
        <v>149268</v>
      </c>
      <c r="F304" s="50">
        <v>141522</v>
      </c>
      <c r="G304" s="38">
        <f>0</f>
        <v>0</v>
      </c>
      <c r="H304" s="36"/>
      <c r="I304" s="36"/>
      <c r="J304" s="36"/>
      <c r="K304" s="36"/>
      <c r="L304" s="36"/>
      <c r="M304" s="36"/>
    </row>
    <row r="305" spans="1:13" s="34" customFormat="1" x14ac:dyDescent="0.25">
      <c r="A305" s="35"/>
      <c r="B305" s="35">
        <v>5175</v>
      </c>
      <c r="C305" s="37" t="s">
        <v>191</v>
      </c>
      <c r="D305" s="38">
        <v>0</v>
      </c>
      <c r="E305" s="38">
        <v>0</v>
      </c>
      <c r="F305" s="50">
        <v>15739.2</v>
      </c>
      <c r="G305" s="38">
        <f>0</f>
        <v>0</v>
      </c>
      <c r="H305" s="36"/>
      <c r="I305" s="36"/>
      <c r="J305" s="36"/>
      <c r="K305" s="36"/>
      <c r="L305" s="36"/>
      <c r="M305" s="36"/>
    </row>
    <row r="306" spans="1:13" s="34" customFormat="1" x14ac:dyDescent="0.25">
      <c r="A306" s="5">
        <v>6171</v>
      </c>
      <c r="B306" s="5"/>
      <c r="C306" s="24" t="s">
        <v>123</v>
      </c>
      <c r="D306" s="17">
        <f>SUM(D307:D345)</f>
        <v>31062075</v>
      </c>
      <c r="E306" s="17">
        <f>SUM(E307:E345)</f>
        <v>29522147.870000001</v>
      </c>
      <c r="F306" s="55">
        <f>SUM(F307:F345)</f>
        <v>18210332.940000001</v>
      </c>
      <c r="G306" s="57">
        <f>F306/E306*100</f>
        <v>61.68363162527578</v>
      </c>
      <c r="H306" s="36"/>
      <c r="I306" s="36"/>
      <c r="J306" s="36"/>
      <c r="K306" s="36"/>
      <c r="L306" s="36"/>
      <c r="M306" s="36"/>
    </row>
    <row r="307" spans="1:13" x14ac:dyDescent="0.25">
      <c r="A307" s="2"/>
      <c r="B307" s="2">
        <v>5011</v>
      </c>
      <c r="C307" s="1" t="s">
        <v>104</v>
      </c>
      <c r="D307" s="38">
        <v>14100000</v>
      </c>
      <c r="E307" s="38">
        <v>14392000</v>
      </c>
      <c r="F307" s="50">
        <v>9825050</v>
      </c>
      <c r="G307" s="47">
        <f t="shared" ref="G307:G354" si="19">F307/E307*100</f>
        <v>68.267440244580328</v>
      </c>
      <c r="H307" s="12"/>
      <c r="I307" s="12"/>
      <c r="J307" s="12"/>
      <c r="K307" s="12"/>
      <c r="L307" s="12"/>
      <c r="M307" s="12"/>
    </row>
    <row r="308" spans="1:13" x14ac:dyDescent="0.25">
      <c r="A308" s="2"/>
      <c r="B308" s="2">
        <v>5021</v>
      </c>
      <c r="C308" s="1" t="s">
        <v>73</v>
      </c>
      <c r="D308" s="38">
        <v>750000</v>
      </c>
      <c r="E308" s="38">
        <v>750000</v>
      </c>
      <c r="F308" s="50">
        <v>675604</v>
      </c>
      <c r="G308" s="47">
        <f t="shared" si="19"/>
        <v>90.080533333333335</v>
      </c>
      <c r="H308" s="12"/>
      <c r="I308" s="12"/>
      <c r="J308" s="12"/>
      <c r="K308" s="12"/>
      <c r="L308" s="12"/>
      <c r="M308" s="12"/>
    </row>
    <row r="309" spans="1:13" x14ac:dyDescent="0.25">
      <c r="A309" s="2"/>
      <c r="B309" s="2">
        <v>5031</v>
      </c>
      <c r="C309" s="1" t="s">
        <v>74</v>
      </c>
      <c r="D309" s="38">
        <v>3315000</v>
      </c>
      <c r="E309" s="38">
        <v>3315000</v>
      </c>
      <c r="F309" s="50">
        <v>2574107</v>
      </c>
      <c r="G309" s="47">
        <f t="shared" si="19"/>
        <v>77.650286576168924</v>
      </c>
      <c r="H309" s="12"/>
      <c r="I309" s="12"/>
      <c r="J309" s="12"/>
      <c r="K309" s="12"/>
      <c r="L309" s="12"/>
      <c r="M309" s="12"/>
    </row>
    <row r="310" spans="1:13" x14ac:dyDescent="0.25">
      <c r="A310" s="2"/>
      <c r="B310" s="2">
        <v>5032</v>
      </c>
      <c r="C310" s="1" t="s">
        <v>75</v>
      </c>
      <c r="D310" s="38">
        <v>1270000</v>
      </c>
      <c r="E310" s="38">
        <v>1270000</v>
      </c>
      <c r="F310" s="50">
        <v>924438</v>
      </c>
      <c r="G310" s="47">
        <f t="shared" si="19"/>
        <v>72.790393700787405</v>
      </c>
      <c r="H310" s="12"/>
      <c r="I310" s="12"/>
      <c r="J310" s="12"/>
      <c r="K310" s="12"/>
      <c r="L310" s="12"/>
      <c r="M310" s="12"/>
    </row>
    <row r="311" spans="1:13" x14ac:dyDescent="0.25">
      <c r="A311" s="2"/>
      <c r="B311" s="2">
        <v>5038</v>
      </c>
      <c r="C311" s="1" t="s">
        <v>124</v>
      </c>
      <c r="D311" s="38">
        <v>80000</v>
      </c>
      <c r="E311" s="38">
        <v>80000</v>
      </c>
      <c r="F311" s="50">
        <v>87183</v>
      </c>
      <c r="G311" s="47">
        <f t="shared" si="19"/>
        <v>108.97874999999999</v>
      </c>
      <c r="H311" s="12"/>
      <c r="I311" s="12"/>
      <c r="J311" s="12"/>
      <c r="K311" s="12"/>
      <c r="L311" s="12"/>
      <c r="M311" s="12"/>
    </row>
    <row r="312" spans="1:13" x14ac:dyDescent="0.25">
      <c r="A312" s="8"/>
      <c r="B312" s="2">
        <v>5132</v>
      </c>
      <c r="C312" s="1" t="s">
        <v>125</v>
      </c>
      <c r="D312" s="38">
        <v>5000</v>
      </c>
      <c r="E312" s="38">
        <v>10000</v>
      </c>
      <c r="F312" s="50">
        <v>5409</v>
      </c>
      <c r="G312" s="47">
        <f t="shared" si="19"/>
        <v>54.09</v>
      </c>
      <c r="H312" s="12"/>
      <c r="I312" s="12"/>
      <c r="J312" s="12"/>
      <c r="K312" s="12"/>
      <c r="L312" s="12"/>
      <c r="M312" s="12"/>
    </row>
    <row r="313" spans="1:13" x14ac:dyDescent="0.25">
      <c r="A313" s="2"/>
      <c r="B313" s="2">
        <v>5133</v>
      </c>
      <c r="C313" s="1" t="s">
        <v>108</v>
      </c>
      <c r="D313" s="38">
        <v>2000</v>
      </c>
      <c r="E313" s="38">
        <v>2000</v>
      </c>
      <c r="F313" s="50"/>
      <c r="G313" s="47">
        <f t="shared" si="19"/>
        <v>0</v>
      </c>
      <c r="H313" s="12"/>
      <c r="I313" s="12"/>
      <c r="J313" s="12"/>
      <c r="K313" s="12"/>
      <c r="L313" s="12"/>
      <c r="M313" s="12"/>
    </row>
    <row r="314" spans="1:13" x14ac:dyDescent="0.25">
      <c r="A314" s="2"/>
      <c r="B314" s="2">
        <v>5136</v>
      </c>
      <c r="C314" s="1" t="s">
        <v>126</v>
      </c>
      <c r="D314" s="38">
        <v>15000</v>
      </c>
      <c r="E314" s="38">
        <v>15000</v>
      </c>
      <c r="F314" s="50">
        <v>10201</v>
      </c>
      <c r="G314" s="47">
        <f t="shared" si="19"/>
        <v>68.006666666666675</v>
      </c>
      <c r="H314" s="12"/>
      <c r="I314" s="12"/>
      <c r="J314" s="12"/>
      <c r="K314" s="12"/>
      <c r="L314" s="12"/>
      <c r="M314" s="12"/>
    </row>
    <row r="315" spans="1:13" x14ac:dyDescent="0.25">
      <c r="A315" s="2"/>
      <c r="B315" s="2">
        <v>5137</v>
      </c>
      <c r="C315" s="1" t="s">
        <v>84</v>
      </c>
      <c r="D315" s="39">
        <v>1600000</v>
      </c>
      <c r="E315" s="39">
        <v>1559368</v>
      </c>
      <c r="F315" s="50">
        <v>430626.19</v>
      </c>
      <c r="G315" s="47">
        <f t="shared" si="19"/>
        <v>27.615430738606921</v>
      </c>
      <c r="H315" s="12"/>
      <c r="I315" s="12"/>
      <c r="J315" s="12"/>
      <c r="K315" s="12"/>
      <c r="L315" s="12"/>
      <c r="M315" s="12"/>
    </row>
    <row r="316" spans="1:13" x14ac:dyDescent="0.25">
      <c r="A316" s="2"/>
      <c r="B316" s="2">
        <v>5138</v>
      </c>
      <c r="C316" s="1" t="s">
        <v>127</v>
      </c>
      <c r="D316" s="39">
        <v>225000</v>
      </c>
      <c r="E316" s="39">
        <v>234000</v>
      </c>
      <c r="F316" s="50">
        <v>20499.14</v>
      </c>
      <c r="G316" s="47">
        <f t="shared" si="19"/>
        <v>8.7603162393162393</v>
      </c>
      <c r="H316" s="12"/>
      <c r="I316" s="12"/>
      <c r="J316" s="12"/>
      <c r="K316" s="12"/>
      <c r="L316" s="12"/>
      <c r="M316" s="12"/>
    </row>
    <row r="317" spans="1:13" x14ac:dyDescent="0.25">
      <c r="A317" s="2"/>
      <c r="B317" s="2">
        <v>5139</v>
      </c>
      <c r="C317" s="1" t="s">
        <v>56</v>
      </c>
      <c r="D317" s="38">
        <v>420000</v>
      </c>
      <c r="E317" s="38">
        <v>420000</v>
      </c>
      <c r="F317" s="50">
        <v>353954.23</v>
      </c>
      <c r="G317" s="47">
        <f t="shared" si="19"/>
        <v>84.274816666666666</v>
      </c>
      <c r="H317" s="12"/>
      <c r="I317" s="12"/>
      <c r="J317" s="12"/>
      <c r="K317" s="12"/>
      <c r="L317" s="12"/>
      <c r="M317" s="12"/>
    </row>
    <row r="318" spans="1:13" x14ac:dyDescent="0.25">
      <c r="A318" s="2"/>
      <c r="B318" s="2">
        <v>5151</v>
      </c>
      <c r="C318" s="1" t="s">
        <v>113</v>
      </c>
      <c r="D318" s="38">
        <v>45000</v>
      </c>
      <c r="E318" s="38">
        <v>45000</v>
      </c>
      <c r="F318" s="50">
        <v>37814.54</v>
      </c>
      <c r="G318" s="47">
        <f t="shared" si="19"/>
        <v>84.032311111111113</v>
      </c>
      <c r="H318" s="12"/>
      <c r="I318" s="12"/>
      <c r="J318" s="12"/>
      <c r="K318" s="12"/>
      <c r="L318" s="12"/>
      <c r="M318" s="12"/>
    </row>
    <row r="319" spans="1:13" x14ac:dyDescent="0.25">
      <c r="A319" s="2"/>
      <c r="B319" s="2">
        <v>5153</v>
      </c>
      <c r="C319" s="1" t="s">
        <v>114</v>
      </c>
      <c r="D319" s="38">
        <v>125000</v>
      </c>
      <c r="E319" s="38">
        <v>125000</v>
      </c>
      <c r="F319" s="50">
        <v>17568.349999999999</v>
      </c>
      <c r="G319" s="47">
        <f t="shared" si="19"/>
        <v>14.054679999999999</v>
      </c>
      <c r="H319" s="12"/>
      <c r="I319" s="12"/>
      <c r="J319" s="12"/>
      <c r="K319" s="12"/>
      <c r="L319" s="12"/>
      <c r="M319" s="12"/>
    </row>
    <row r="320" spans="1:13" x14ac:dyDescent="0.25">
      <c r="A320" s="2"/>
      <c r="B320" s="2">
        <v>5154</v>
      </c>
      <c r="C320" s="1" t="s">
        <v>128</v>
      </c>
      <c r="D320" s="38">
        <v>200000</v>
      </c>
      <c r="E320" s="38">
        <v>200000</v>
      </c>
      <c r="F320" s="50">
        <v>166303</v>
      </c>
      <c r="G320" s="47">
        <f t="shared" si="19"/>
        <v>83.151499999999999</v>
      </c>
      <c r="H320" s="12"/>
      <c r="I320" s="12"/>
      <c r="J320" s="12"/>
      <c r="K320" s="12"/>
      <c r="L320" s="12"/>
      <c r="M320" s="12"/>
    </row>
    <row r="321" spans="1:13" x14ac:dyDescent="0.25">
      <c r="A321" s="2"/>
      <c r="B321" s="2">
        <v>5156</v>
      </c>
      <c r="C321" s="1" t="s">
        <v>105</v>
      </c>
      <c r="D321" s="38">
        <v>25000</v>
      </c>
      <c r="E321" s="38">
        <v>25000</v>
      </c>
      <c r="F321" s="50">
        <v>24529.599999999999</v>
      </c>
      <c r="G321" s="47">
        <f t="shared" si="19"/>
        <v>98.118399999999994</v>
      </c>
      <c r="H321" s="12"/>
      <c r="I321" s="12"/>
      <c r="J321" s="12"/>
      <c r="K321" s="12"/>
      <c r="L321" s="12"/>
      <c r="M321" s="12"/>
    </row>
    <row r="322" spans="1:13" x14ac:dyDescent="0.25">
      <c r="A322" s="2"/>
      <c r="B322" s="2">
        <v>5161</v>
      </c>
      <c r="C322" s="1" t="s">
        <v>129</v>
      </c>
      <c r="D322" s="38">
        <v>200000</v>
      </c>
      <c r="E322" s="38">
        <v>200000</v>
      </c>
      <c r="F322" s="50">
        <v>166731.70000000001</v>
      </c>
      <c r="G322" s="47">
        <f t="shared" si="19"/>
        <v>83.365850000000009</v>
      </c>
      <c r="H322" s="12"/>
      <c r="I322" s="12"/>
      <c r="J322" s="12"/>
      <c r="K322" s="12"/>
      <c r="L322" s="12"/>
      <c r="M322" s="12"/>
    </row>
    <row r="323" spans="1:13" x14ac:dyDescent="0.25">
      <c r="A323" s="2"/>
      <c r="B323" s="2">
        <v>5162</v>
      </c>
      <c r="C323" s="1" t="s">
        <v>130</v>
      </c>
      <c r="D323" s="38">
        <v>300000</v>
      </c>
      <c r="E323" s="38">
        <v>300000</v>
      </c>
      <c r="F323" s="50">
        <v>245650.97</v>
      </c>
      <c r="G323" s="47">
        <f t="shared" si="19"/>
        <v>81.883656666666667</v>
      </c>
      <c r="H323" s="12"/>
      <c r="I323" s="12"/>
      <c r="J323" s="12"/>
      <c r="K323" s="12"/>
      <c r="L323" s="12"/>
      <c r="M323" s="12"/>
    </row>
    <row r="324" spans="1:13" x14ac:dyDescent="0.25">
      <c r="A324" s="2"/>
      <c r="B324" s="2">
        <v>5163</v>
      </c>
      <c r="C324" s="1" t="s">
        <v>131</v>
      </c>
      <c r="D324" s="38">
        <v>205000</v>
      </c>
      <c r="E324" s="38">
        <v>205000</v>
      </c>
      <c r="F324" s="50">
        <v>166388</v>
      </c>
      <c r="G324" s="47">
        <f t="shared" si="19"/>
        <v>81.16487804878048</v>
      </c>
      <c r="H324" s="12"/>
      <c r="I324" s="12"/>
      <c r="J324" s="12"/>
      <c r="K324" s="12"/>
      <c r="L324" s="12"/>
      <c r="M324" s="12"/>
    </row>
    <row r="325" spans="1:13" x14ac:dyDescent="0.25">
      <c r="A325" s="2"/>
      <c r="B325" s="2">
        <v>5164</v>
      </c>
      <c r="C325" s="1" t="s">
        <v>132</v>
      </c>
      <c r="D325" s="38">
        <v>50000</v>
      </c>
      <c r="E325" s="38">
        <v>50000</v>
      </c>
      <c r="F325" s="50">
        <v>33696.67</v>
      </c>
      <c r="G325" s="47">
        <f t="shared" si="19"/>
        <v>67.393339999999995</v>
      </c>
      <c r="H325" s="12"/>
      <c r="I325" s="12"/>
      <c r="J325" s="12"/>
      <c r="K325" s="12"/>
      <c r="L325" s="12"/>
      <c r="M325" s="12"/>
    </row>
    <row r="326" spans="1:13" x14ac:dyDescent="0.25">
      <c r="A326" s="2"/>
      <c r="B326" s="2">
        <v>5166</v>
      </c>
      <c r="C326" s="1" t="s">
        <v>133</v>
      </c>
      <c r="D326" s="38">
        <v>330000</v>
      </c>
      <c r="E326" s="38">
        <v>330000</v>
      </c>
      <c r="F326" s="50">
        <v>34048</v>
      </c>
      <c r="G326" s="47">
        <f t="shared" si="19"/>
        <v>10.317575757575757</v>
      </c>
      <c r="H326" s="12"/>
      <c r="I326" s="12"/>
      <c r="J326" s="12"/>
      <c r="K326" s="12"/>
      <c r="L326" s="12"/>
      <c r="M326" s="12"/>
    </row>
    <row r="327" spans="1:13" x14ac:dyDescent="0.25">
      <c r="A327" s="2"/>
      <c r="B327" s="2">
        <v>5167</v>
      </c>
      <c r="C327" s="1" t="s">
        <v>106</v>
      </c>
      <c r="D327" s="38">
        <v>200000</v>
      </c>
      <c r="E327" s="38">
        <v>208000</v>
      </c>
      <c r="F327" s="50">
        <v>150179</v>
      </c>
      <c r="G327" s="47">
        <f t="shared" si="19"/>
        <v>72.201442307692304</v>
      </c>
      <c r="H327" s="12"/>
      <c r="I327" s="12"/>
      <c r="J327" s="12"/>
      <c r="K327" s="12"/>
      <c r="L327" s="12"/>
      <c r="M327" s="12"/>
    </row>
    <row r="328" spans="1:13" x14ac:dyDescent="0.25">
      <c r="A328" s="2"/>
      <c r="B328" s="2">
        <v>5169</v>
      </c>
      <c r="C328" s="1" t="s">
        <v>173</v>
      </c>
      <c r="D328" s="38">
        <v>1800000</v>
      </c>
      <c r="E328" s="38">
        <v>1800000</v>
      </c>
      <c r="F328" s="50">
        <v>1681916.38</v>
      </c>
      <c r="G328" s="47">
        <f t="shared" si="19"/>
        <v>93.439798888888888</v>
      </c>
      <c r="H328" s="12"/>
      <c r="I328" s="12"/>
      <c r="J328" s="12"/>
      <c r="K328" s="12"/>
      <c r="L328" s="12"/>
      <c r="M328" s="12"/>
    </row>
    <row r="329" spans="1:13" x14ac:dyDescent="0.25">
      <c r="A329" s="2"/>
      <c r="B329" s="2">
        <v>5171</v>
      </c>
      <c r="C329" s="1" t="s">
        <v>50</v>
      </c>
      <c r="D329" s="38">
        <v>100000</v>
      </c>
      <c r="E329" s="38">
        <v>100000</v>
      </c>
      <c r="F329" s="50">
        <v>33055</v>
      </c>
      <c r="G329" s="47">
        <f t="shared" si="19"/>
        <v>33.055</v>
      </c>
      <c r="H329" s="12"/>
      <c r="I329" s="12"/>
      <c r="J329" s="12"/>
      <c r="K329" s="12"/>
      <c r="L329" s="12"/>
      <c r="M329" s="12"/>
    </row>
    <row r="330" spans="1:13" x14ac:dyDescent="0.25">
      <c r="A330" s="2"/>
      <c r="B330" s="2">
        <v>5172</v>
      </c>
      <c r="C330" s="1" t="s">
        <v>149</v>
      </c>
      <c r="D330" s="39">
        <v>2150000</v>
      </c>
      <c r="E330" s="39">
        <v>2150000</v>
      </c>
      <c r="F330" s="50">
        <v>68151</v>
      </c>
      <c r="G330" s="47">
        <f t="shared" si="19"/>
        <v>3.1698139534883722</v>
      </c>
      <c r="H330" s="12"/>
      <c r="I330" s="12"/>
      <c r="J330" s="12"/>
      <c r="K330" s="12"/>
      <c r="L330" s="12"/>
      <c r="M330" s="12"/>
    </row>
    <row r="331" spans="1:13" x14ac:dyDescent="0.25">
      <c r="A331" s="2"/>
      <c r="B331" s="2">
        <v>5173</v>
      </c>
      <c r="C331" s="1" t="s">
        <v>107</v>
      </c>
      <c r="D331" s="38">
        <v>32000</v>
      </c>
      <c r="E331" s="38">
        <v>32000</v>
      </c>
      <c r="F331" s="50">
        <v>24496</v>
      </c>
      <c r="G331" s="47">
        <f t="shared" si="19"/>
        <v>76.55</v>
      </c>
      <c r="H331" s="12"/>
      <c r="I331" s="12"/>
      <c r="J331" s="12"/>
      <c r="K331" s="12"/>
      <c r="L331" s="12"/>
      <c r="M331" s="12"/>
    </row>
    <row r="332" spans="1:13" x14ac:dyDescent="0.25">
      <c r="A332" s="2"/>
      <c r="B332" s="2">
        <v>5175</v>
      </c>
      <c r="C332" s="1" t="s">
        <v>134</v>
      </c>
      <c r="D332" s="38">
        <v>10000</v>
      </c>
      <c r="E332" s="38">
        <v>25000</v>
      </c>
      <c r="F332" s="50">
        <v>28037.919999999998</v>
      </c>
      <c r="G332" s="47">
        <f t="shared" si="19"/>
        <v>112.15168</v>
      </c>
      <c r="H332" s="12"/>
      <c r="I332" s="12"/>
      <c r="J332" s="12"/>
      <c r="K332" s="12"/>
      <c r="L332" s="12"/>
      <c r="M332" s="12"/>
    </row>
    <row r="333" spans="1:13" x14ac:dyDescent="0.25">
      <c r="A333" s="35"/>
      <c r="B333" s="35">
        <v>5179</v>
      </c>
      <c r="C333" s="37" t="s">
        <v>197</v>
      </c>
      <c r="D333" s="38">
        <v>30000</v>
      </c>
      <c r="E333" s="38">
        <v>30000</v>
      </c>
      <c r="F333" s="50">
        <v>10000</v>
      </c>
      <c r="G333" s="47">
        <f t="shared" si="19"/>
        <v>33.333333333333329</v>
      </c>
      <c r="H333" s="12"/>
      <c r="I333" s="12"/>
      <c r="J333" s="12"/>
      <c r="K333" s="12"/>
      <c r="L333" s="12"/>
      <c r="M333" s="12"/>
    </row>
    <row r="334" spans="1:13" s="34" customFormat="1" x14ac:dyDescent="0.25">
      <c r="A334" s="2"/>
      <c r="B334" s="2">
        <v>5182</v>
      </c>
      <c r="C334" s="23" t="s">
        <v>161</v>
      </c>
      <c r="D334" s="38"/>
      <c r="E334" s="38"/>
      <c r="F334" s="50">
        <v>86110</v>
      </c>
      <c r="G334" s="47"/>
      <c r="H334" s="36"/>
      <c r="I334" s="36"/>
      <c r="J334" s="36"/>
      <c r="K334" s="36"/>
      <c r="L334" s="36"/>
      <c r="M334" s="36"/>
    </row>
    <row r="335" spans="1:13" s="20" customFormat="1" x14ac:dyDescent="0.25">
      <c r="A335" s="35"/>
      <c r="B335" s="35">
        <v>5192</v>
      </c>
      <c r="C335" s="37" t="s">
        <v>202</v>
      </c>
      <c r="D335" s="38"/>
      <c r="E335" s="38">
        <v>6000</v>
      </c>
      <c r="F335" s="50">
        <v>21644</v>
      </c>
      <c r="G335" s="47"/>
      <c r="H335" s="12"/>
      <c r="I335" s="12"/>
      <c r="J335" s="12"/>
      <c r="K335" s="12"/>
      <c r="L335" s="12"/>
      <c r="M335" s="12"/>
    </row>
    <row r="336" spans="1:13" s="34" customFormat="1" x14ac:dyDescent="0.25">
      <c r="A336" s="35"/>
      <c r="B336" s="35">
        <v>5195</v>
      </c>
      <c r="C336" s="37" t="s">
        <v>178</v>
      </c>
      <c r="D336" s="38"/>
      <c r="E336" s="38">
        <v>83407</v>
      </c>
      <c r="F336" s="50">
        <v>83407</v>
      </c>
      <c r="G336" s="47"/>
      <c r="H336" s="36"/>
      <c r="I336" s="36"/>
      <c r="J336" s="36"/>
      <c r="K336" s="36"/>
      <c r="L336" s="36"/>
      <c r="M336" s="36"/>
    </row>
    <row r="337" spans="1:13" s="34" customFormat="1" x14ac:dyDescent="0.25">
      <c r="A337" s="2"/>
      <c r="B337" s="2">
        <v>5199</v>
      </c>
      <c r="C337" s="23" t="s">
        <v>159</v>
      </c>
      <c r="D337" s="38"/>
      <c r="E337" s="38"/>
      <c r="F337" s="50">
        <v>14859.65</v>
      </c>
      <c r="G337" s="47"/>
      <c r="H337" s="36"/>
      <c r="I337" s="36"/>
      <c r="J337" s="36"/>
      <c r="K337" s="36"/>
      <c r="L337" s="36"/>
      <c r="M337" s="36"/>
    </row>
    <row r="338" spans="1:13" s="20" customFormat="1" x14ac:dyDescent="0.25">
      <c r="A338" s="2"/>
      <c r="B338" s="2">
        <v>5229</v>
      </c>
      <c r="C338" s="1" t="s">
        <v>137</v>
      </c>
      <c r="D338" s="38">
        <v>40000</v>
      </c>
      <c r="E338" s="38">
        <v>100000</v>
      </c>
      <c r="F338" s="50">
        <v>69170.600000000006</v>
      </c>
      <c r="G338" s="47">
        <f>F338/E338*100</f>
        <v>69.170600000000007</v>
      </c>
      <c r="H338" s="12"/>
      <c r="I338" s="12"/>
      <c r="J338" s="12"/>
      <c r="K338" s="12"/>
      <c r="L338" s="12"/>
      <c r="M338" s="12"/>
    </row>
    <row r="339" spans="1:13" x14ac:dyDescent="0.25">
      <c r="A339" s="2"/>
      <c r="B339" s="2">
        <v>5329</v>
      </c>
      <c r="C339" s="1" t="s">
        <v>138</v>
      </c>
      <c r="D339" s="38">
        <v>85000</v>
      </c>
      <c r="E339" s="38">
        <v>85000</v>
      </c>
      <c r="F339" s="50">
        <v>77900</v>
      </c>
      <c r="G339" s="47">
        <f t="shared" si="19"/>
        <v>91.64705882352942</v>
      </c>
      <c r="H339" s="12"/>
      <c r="I339" s="12"/>
      <c r="J339" s="12"/>
      <c r="K339" s="12"/>
      <c r="L339" s="12"/>
      <c r="M339" s="12"/>
    </row>
    <row r="340" spans="1:13" x14ac:dyDescent="0.25">
      <c r="A340" s="2"/>
      <c r="B340" s="2">
        <v>5361</v>
      </c>
      <c r="C340" s="1" t="s">
        <v>117</v>
      </c>
      <c r="D340" s="38">
        <v>20000</v>
      </c>
      <c r="E340" s="38">
        <v>20000</v>
      </c>
      <c r="F340" s="50">
        <v>9100</v>
      </c>
      <c r="G340" s="47">
        <f t="shared" si="19"/>
        <v>45.5</v>
      </c>
      <c r="H340" s="12"/>
      <c r="I340" s="12"/>
      <c r="J340" s="12"/>
      <c r="K340" s="12"/>
      <c r="L340" s="12"/>
      <c r="M340" s="12"/>
    </row>
    <row r="341" spans="1:13" x14ac:dyDescent="0.25">
      <c r="A341" s="2"/>
      <c r="B341" s="2">
        <v>5362</v>
      </c>
      <c r="C341" s="1" t="s">
        <v>139</v>
      </c>
      <c r="D341" s="38">
        <v>0</v>
      </c>
      <c r="E341" s="38">
        <v>0</v>
      </c>
      <c r="F341" s="50">
        <v>0</v>
      </c>
      <c r="G341" s="47"/>
      <c r="H341" s="12"/>
      <c r="I341" s="12"/>
      <c r="J341" s="12"/>
      <c r="K341" s="12"/>
      <c r="L341" s="12"/>
      <c r="M341" s="12"/>
    </row>
    <row r="342" spans="1:13" x14ac:dyDescent="0.25">
      <c r="A342" s="2"/>
      <c r="B342" s="2">
        <v>5363</v>
      </c>
      <c r="C342" s="23" t="s">
        <v>160</v>
      </c>
      <c r="D342" s="38">
        <v>0</v>
      </c>
      <c r="E342" s="38">
        <v>2000</v>
      </c>
      <c r="F342" s="50">
        <v>2000</v>
      </c>
      <c r="G342" s="47"/>
      <c r="H342" s="12"/>
      <c r="I342" s="12"/>
      <c r="J342" s="12"/>
      <c r="K342" s="12"/>
      <c r="L342" s="12"/>
      <c r="M342" s="12"/>
    </row>
    <row r="343" spans="1:13" s="20" customFormat="1" x14ac:dyDescent="0.25">
      <c r="A343" s="35"/>
      <c r="B343" s="35">
        <v>5499</v>
      </c>
      <c r="C343" s="37" t="s">
        <v>140</v>
      </c>
      <c r="D343" s="38">
        <v>10000</v>
      </c>
      <c r="E343" s="38">
        <v>10000</v>
      </c>
      <c r="F343" s="50"/>
      <c r="G343" s="47">
        <f t="shared" ref="G343" si="20">F343/E343*100</f>
        <v>0</v>
      </c>
      <c r="H343" s="12"/>
      <c r="I343" s="12"/>
      <c r="J343" s="12"/>
      <c r="K343" s="12"/>
      <c r="L343" s="12"/>
      <c r="M343" s="12"/>
    </row>
    <row r="344" spans="1:13" s="34" customFormat="1" x14ac:dyDescent="0.25">
      <c r="A344" s="35"/>
      <c r="B344" s="35">
        <v>6121</v>
      </c>
      <c r="C344" s="37" t="s">
        <v>51</v>
      </c>
      <c r="D344" s="19">
        <v>0</v>
      </c>
      <c r="E344" s="19">
        <v>40632</v>
      </c>
      <c r="F344" s="74">
        <v>50504</v>
      </c>
      <c r="G344" s="47"/>
      <c r="H344" s="36"/>
      <c r="I344" s="36"/>
      <c r="J344" s="36"/>
      <c r="K344" s="36"/>
      <c r="L344" s="36"/>
      <c r="M344" s="36"/>
    </row>
    <row r="345" spans="1:13" s="34" customFormat="1" x14ac:dyDescent="0.25">
      <c r="A345" s="5"/>
      <c r="B345" s="5">
        <v>5901</v>
      </c>
      <c r="C345" s="24" t="s">
        <v>141</v>
      </c>
      <c r="D345" s="17">
        <f>SUM(D346:D348)</f>
        <v>3323075</v>
      </c>
      <c r="E345" s="17">
        <v>1302740.8700000001</v>
      </c>
      <c r="F345" s="54"/>
      <c r="G345" s="56">
        <f t="shared" si="19"/>
        <v>0</v>
      </c>
      <c r="H345" s="36"/>
      <c r="I345" s="36"/>
      <c r="J345" s="36"/>
      <c r="K345" s="36"/>
      <c r="L345" s="36"/>
      <c r="M345" s="36"/>
    </row>
    <row r="346" spans="1:13" x14ac:dyDescent="0.25">
      <c r="A346" s="2"/>
      <c r="B346" s="2">
        <v>5901</v>
      </c>
      <c r="C346" s="1" t="s">
        <v>142</v>
      </c>
      <c r="D346" s="60">
        <v>2423075</v>
      </c>
      <c r="E346" s="60">
        <v>327240.87</v>
      </c>
      <c r="F346" s="74"/>
      <c r="G346" s="47">
        <f t="shared" si="19"/>
        <v>0</v>
      </c>
      <c r="H346" s="12"/>
      <c r="I346" s="12"/>
      <c r="J346" s="12"/>
      <c r="K346" s="12"/>
      <c r="L346" s="12"/>
      <c r="M346" s="12"/>
    </row>
    <row r="347" spans="1:13" x14ac:dyDescent="0.25">
      <c r="A347" s="2"/>
      <c r="B347" s="2">
        <v>5901</v>
      </c>
      <c r="C347" s="23" t="s">
        <v>204</v>
      </c>
      <c r="D347" s="60">
        <v>400000</v>
      </c>
      <c r="E347" s="60">
        <v>400000</v>
      </c>
      <c r="F347" s="74"/>
      <c r="G347" s="47"/>
      <c r="H347" s="12"/>
      <c r="I347" s="12"/>
      <c r="J347" s="12"/>
      <c r="K347" s="12"/>
      <c r="L347" s="12"/>
      <c r="M347" s="12"/>
    </row>
    <row r="348" spans="1:13" s="20" customFormat="1" x14ac:dyDescent="0.25">
      <c r="A348" s="2"/>
      <c r="B348" s="2">
        <v>5901</v>
      </c>
      <c r="C348" s="23" t="s">
        <v>205</v>
      </c>
      <c r="D348" s="60">
        <v>500000</v>
      </c>
      <c r="E348" s="60">
        <v>500000</v>
      </c>
      <c r="F348" s="74"/>
      <c r="G348" s="47"/>
      <c r="H348" s="12"/>
      <c r="I348" s="12"/>
      <c r="J348" s="12"/>
      <c r="K348" s="12"/>
      <c r="L348" s="12"/>
      <c r="M348" s="12"/>
    </row>
    <row r="349" spans="1:13" s="34" customFormat="1" x14ac:dyDescent="0.25">
      <c r="A349" s="5">
        <v>6310</v>
      </c>
      <c r="B349" s="5">
        <v>5163</v>
      </c>
      <c r="C349" s="24" t="s">
        <v>143</v>
      </c>
      <c r="D349" s="75">
        <v>30000</v>
      </c>
      <c r="E349" s="75">
        <v>50000</v>
      </c>
      <c r="F349" s="75">
        <v>46926.18</v>
      </c>
      <c r="G349" s="57">
        <f t="shared" si="19"/>
        <v>93.852360000000004</v>
      </c>
      <c r="H349" s="36"/>
      <c r="I349" s="36"/>
      <c r="J349" s="36"/>
      <c r="K349" s="36"/>
      <c r="L349" s="36"/>
      <c r="M349" s="36"/>
    </row>
    <row r="350" spans="1:13" x14ac:dyDescent="0.25">
      <c r="A350" s="5">
        <v>6399</v>
      </c>
      <c r="B350" s="5"/>
      <c r="C350" s="24" t="s">
        <v>198</v>
      </c>
      <c r="D350" s="75">
        <f>SUM(D351:D352)</f>
        <v>7000000</v>
      </c>
      <c r="E350" s="75">
        <f>SUM(E351:E352)</f>
        <v>7000000</v>
      </c>
      <c r="F350" s="75">
        <f>SUM(F351:F352)</f>
        <v>1343287</v>
      </c>
      <c r="G350" s="57">
        <f t="shared" si="19"/>
        <v>19.189814285714284</v>
      </c>
      <c r="H350" s="12"/>
      <c r="I350" s="12"/>
      <c r="J350" s="12"/>
      <c r="K350" s="12"/>
      <c r="L350" s="12"/>
      <c r="M350" s="12"/>
    </row>
    <row r="351" spans="1:13" x14ac:dyDescent="0.25">
      <c r="A351" s="62"/>
      <c r="B351" s="69">
        <v>5362</v>
      </c>
      <c r="C351" s="73" t="s">
        <v>199</v>
      </c>
      <c r="D351" s="77">
        <v>2500000</v>
      </c>
      <c r="E351" s="77">
        <v>2500000</v>
      </c>
      <c r="F351" s="78">
        <v>-2634173</v>
      </c>
      <c r="G351" s="72">
        <f>F351/E351*100</f>
        <v>-105.36692000000001</v>
      </c>
      <c r="H351" s="12"/>
      <c r="I351" s="12"/>
      <c r="J351" s="12"/>
      <c r="K351" s="12"/>
      <c r="L351" s="12"/>
      <c r="M351" s="12"/>
    </row>
    <row r="352" spans="1:13" s="34" customFormat="1" x14ac:dyDescent="0.25">
      <c r="A352" s="62"/>
      <c r="B352" s="69">
        <v>5365</v>
      </c>
      <c r="C352" s="73" t="s">
        <v>200</v>
      </c>
      <c r="D352" s="77">
        <v>4500000</v>
      </c>
      <c r="E352" s="77">
        <v>4500000</v>
      </c>
      <c r="F352" s="78">
        <v>3977460</v>
      </c>
      <c r="G352" s="72">
        <f>F352/E352*100</f>
        <v>88.388000000000005</v>
      </c>
      <c r="H352" s="36"/>
      <c r="I352" s="36"/>
      <c r="J352" s="36"/>
      <c r="K352" s="36"/>
      <c r="L352" s="36"/>
      <c r="M352" s="36"/>
    </row>
    <row r="353" spans="1:13" s="34" customFormat="1" x14ac:dyDescent="0.25">
      <c r="A353" s="5">
        <v>6409</v>
      </c>
      <c r="B353" s="5">
        <v>5192</v>
      </c>
      <c r="C353" s="24" t="s">
        <v>168</v>
      </c>
      <c r="D353" s="75">
        <v>0</v>
      </c>
      <c r="E353" s="75">
        <v>0</v>
      </c>
      <c r="F353" s="76">
        <v>0</v>
      </c>
      <c r="G353" s="56"/>
      <c r="H353" s="36"/>
      <c r="I353" s="36"/>
      <c r="J353" s="36"/>
      <c r="K353" s="36"/>
      <c r="L353" s="36"/>
      <c r="M353" s="36"/>
    </row>
    <row r="354" spans="1:13" s="20" customFormat="1" x14ac:dyDescent="0.25">
      <c r="A354" s="2"/>
      <c r="B354" s="2"/>
      <c r="C354" s="2" t="s">
        <v>144</v>
      </c>
      <c r="D354" s="15">
        <f>D350+D349+D306+D283+D273+D252+D241+D238+D236+D229+D225+D220+D218+D211+D209+D203+D201+D191+D179+D173+D164+D155+D153+D150+D146+D124+D121+D109+D100+D97+D92+D87+D85+D81+D298+D142+D161+D353</f>
        <v>249419690</v>
      </c>
      <c r="E354" s="15">
        <f>E350+E349+E306+E283+E273+E252+E241+E238+E236+E229+E225+E220+E218+E211+E209+E203+E201+E191+E179+E173+E164+E155+E153+E150+E146+E124+E121+E109+E100+E97+E119+E92+E87+E85+E81+E142+E161+E298+E353</f>
        <v>252046650.57000002</v>
      </c>
      <c r="F354" s="51">
        <f>F81+F85+F87+F97+F100+F92+F109+F119+F121+F124+F142+F146+F150+F153+F155+F161+F164+F173+F179+F191+F201+F203+F209+F211+F218+F220+F225+F229+F236+F238+F241+F252+F273+F283+F298+F306+F349+F350+F292</f>
        <v>173667358.32000002</v>
      </c>
      <c r="G354" s="58">
        <f t="shared" si="19"/>
        <v>68.902862992725233</v>
      </c>
      <c r="H354" s="12"/>
      <c r="I354" s="12"/>
      <c r="J354" s="12"/>
      <c r="K354" s="12"/>
      <c r="L354" s="12"/>
      <c r="M354" s="12"/>
    </row>
    <row r="355" spans="1:13" x14ac:dyDescent="0.25">
      <c r="A355" s="6"/>
      <c r="B355" s="11"/>
      <c r="C355" s="12"/>
      <c r="D355" s="18"/>
      <c r="E355" s="18"/>
      <c r="F355" s="49"/>
      <c r="G355" s="12"/>
      <c r="H355" s="12"/>
      <c r="I355" s="12"/>
      <c r="J355" s="12"/>
      <c r="K355" s="12"/>
      <c r="L355" s="12"/>
      <c r="M355" s="12"/>
    </row>
    <row r="356" spans="1:13" x14ac:dyDescent="0.25">
      <c r="A356" s="7"/>
      <c r="B356" s="11"/>
      <c r="C356" s="10"/>
      <c r="D356" s="18"/>
      <c r="E356" s="18"/>
      <c r="F356" s="49"/>
      <c r="G356" s="12"/>
      <c r="H356" s="12"/>
      <c r="I356" s="12"/>
      <c r="J356" s="12"/>
      <c r="K356" s="12"/>
      <c r="L356" s="12"/>
    </row>
    <row r="357" spans="1:13" x14ac:dyDescent="0.25">
      <c r="A357" s="7"/>
      <c r="B357" s="11"/>
      <c r="C357" s="12"/>
      <c r="D357" s="18"/>
      <c r="E357" s="18"/>
      <c r="F357" s="49"/>
      <c r="G357" s="12"/>
      <c r="H357" s="12"/>
      <c r="I357" s="12"/>
      <c r="J357" s="12"/>
      <c r="K357" s="12"/>
      <c r="L357" s="12"/>
    </row>
    <row r="358" spans="1:13" x14ac:dyDescent="0.25">
      <c r="A358" s="7"/>
      <c r="B358" s="11"/>
      <c r="C358" s="12"/>
      <c r="D358" s="18"/>
      <c r="E358" s="18"/>
      <c r="F358" s="49"/>
      <c r="G358" s="12"/>
      <c r="H358" s="12"/>
      <c r="I358" s="12"/>
      <c r="J358" s="12"/>
      <c r="K358" s="12"/>
      <c r="L358" s="12"/>
    </row>
    <row r="359" spans="1:13" x14ac:dyDescent="0.25">
      <c r="A359" s="7"/>
      <c r="B359" s="11"/>
      <c r="C359" s="12"/>
      <c r="D359" s="18"/>
      <c r="E359" s="18"/>
      <c r="F359" s="49"/>
      <c r="G359" s="12"/>
      <c r="H359" s="12"/>
      <c r="I359" s="12"/>
      <c r="J359" s="12"/>
      <c r="K359" s="12"/>
      <c r="L359" s="12"/>
    </row>
    <row r="360" spans="1:13" x14ac:dyDescent="0.25">
      <c r="A360" s="6"/>
      <c r="B360" s="11"/>
      <c r="C360" s="12"/>
      <c r="D360" s="18"/>
      <c r="E360" s="18"/>
      <c r="F360" s="49"/>
      <c r="G360" s="12"/>
      <c r="H360" s="12"/>
      <c r="I360" s="12"/>
      <c r="J360" s="12"/>
      <c r="K360" s="12"/>
      <c r="L360" s="12"/>
    </row>
    <row r="361" spans="1:13" x14ac:dyDescent="0.25">
      <c r="A361" s="11"/>
      <c r="B361" s="11"/>
      <c r="C361" s="12"/>
      <c r="D361" s="18"/>
      <c r="E361" s="18"/>
      <c r="F361" s="49"/>
      <c r="G361" s="12"/>
      <c r="H361" s="12"/>
      <c r="I361" s="12"/>
      <c r="J361" s="12"/>
      <c r="K361" s="12"/>
      <c r="L361" s="12"/>
    </row>
    <row r="362" spans="1:13" x14ac:dyDescent="0.25">
      <c r="A362" s="11"/>
      <c r="B362" s="11"/>
      <c r="C362" s="12"/>
      <c r="D362" s="18"/>
      <c r="E362" s="18"/>
      <c r="F362" s="49"/>
      <c r="G362" s="12"/>
      <c r="H362" s="12"/>
      <c r="I362" s="12"/>
      <c r="J362" s="12"/>
      <c r="K362" s="12"/>
      <c r="L362" s="12"/>
    </row>
    <row r="363" spans="1:13" x14ac:dyDescent="0.25">
      <c r="A363" s="11"/>
      <c r="B363" s="11"/>
      <c r="C363" s="12"/>
      <c r="D363" s="18"/>
      <c r="E363" s="18"/>
      <c r="F363" s="49"/>
      <c r="G363" s="12"/>
      <c r="H363" s="12"/>
      <c r="I363" s="12"/>
      <c r="J363" s="12"/>
      <c r="K363" s="12"/>
      <c r="L363" s="12"/>
    </row>
    <row r="364" spans="1:13" x14ac:dyDescent="0.25">
      <c r="A364" s="11"/>
      <c r="B364" s="11"/>
      <c r="C364" s="12"/>
      <c r="D364" s="18"/>
      <c r="E364" s="18"/>
      <c r="F364" s="49"/>
      <c r="G364" s="12"/>
      <c r="H364" s="12"/>
      <c r="I364" s="12"/>
      <c r="J364" s="12"/>
      <c r="K364" s="12"/>
      <c r="L364" s="12"/>
    </row>
    <row r="365" spans="1:13" x14ac:dyDescent="0.25">
      <c r="A365" s="11"/>
      <c r="B365" s="11"/>
      <c r="C365" s="12"/>
      <c r="D365" s="18"/>
      <c r="E365" s="18"/>
      <c r="F365" s="49"/>
      <c r="G365" s="12"/>
      <c r="H365" s="12"/>
      <c r="I365" s="12"/>
      <c r="J365" s="12"/>
      <c r="K365" s="12"/>
      <c r="L365" s="12"/>
    </row>
    <row r="366" spans="1:13" x14ac:dyDescent="0.25">
      <c r="A366" s="11"/>
      <c r="B366" s="11"/>
      <c r="C366" s="12"/>
      <c r="D366" s="18"/>
      <c r="E366" s="18"/>
      <c r="F366" s="49"/>
      <c r="G366" s="12"/>
      <c r="H366" s="12"/>
      <c r="I366" s="12"/>
      <c r="J366" s="12"/>
      <c r="K366" s="12"/>
      <c r="L366" s="12"/>
    </row>
    <row r="367" spans="1:13" x14ac:dyDescent="0.25">
      <c r="A367" s="11"/>
      <c r="B367" s="11"/>
      <c r="C367" s="12"/>
      <c r="D367" s="18"/>
      <c r="E367" s="18"/>
      <c r="F367" s="49"/>
      <c r="G367" s="12"/>
      <c r="H367" s="12"/>
      <c r="I367" s="12"/>
      <c r="J367" s="12"/>
      <c r="K367" s="12"/>
      <c r="L367" s="12"/>
    </row>
    <row r="368" spans="1:13" x14ac:dyDescent="0.25">
      <c r="A368" s="11"/>
      <c r="B368" s="11"/>
      <c r="C368" s="12"/>
      <c r="D368" s="18"/>
      <c r="E368" s="18"/>
      <c r="F368" s="49"/>
      <c r="G368" s="12"/>
      <c r="H368" s="12"/>
      <c r="I368" s="12"/>
      <c r="J368" s="12"/>
      <c r="K368" s="12"/>
      <c r="L368" s="12"/>
    </row>
    <row r="369" spans="1:12" x14ac:dyDescent="0.25">
      <c r="A369" s="11"/>
      <c r="B369" s="11"/>
      <c r="C369" s="12"/>
      <c r="D369" s="18"/>
      <c r="E369" s="18"/>
      <c r="F369" s="49"/>
      <c r="G369" s="12"/>
      <c r="H369" s="12"/>
      <c r="I369" s="12"/>
      <c r="J369" s="12"/>
      <c r="K369" s="12"/>
      <c r="L369" s="12"/>
    </row>
    <row r="370" spans="1:12" x14ac:dyDescent="0.25">
      <c r="A370" s="11"/>
      <c r="B370" s="11"/>
      <c r="C370" s="12"/>
      <c r="D370" s="18"/>
      <c r="E370" s="18"/>
      <c r="F370" s="49"/>
      <c r="G370" s="12"/>
      <c r="H370" s="12"/>
      <c r="I370" s="12"/>
      <c r="J370" s="12"/>
      <c r="K370" s="12"/>
      <c r="L370" s="12"/>
    </row>
    <row r="371" spans="1:12" x14ac:dyDescent="0.25">
      <c r="A371" s="11"/>
      <c r="B371" s="11"/>
      <c r="C371" s="12"/>
      <c r="D371" s="18"/>
      <c r="E371" s="18"/>
      <c r="F371" s="49"/>
      <c r="G371" s="12"/>
      <c r="H371" s="12"/>
      <c r="I371" s="12"/>
      <c r="J371" s="12"/>
      <c r="K371" s="12"/>
      <c r="L371" s="12"/>
    </row>
    <row r="372" spans="1:12" x14ac:dyDescent="0.25">
      <c r="A372" s="11"/>
      <c r="B372" s="11"/>
      <c r="C372" s="12"/>
      <c r="D372" s="18"/>
      <c r="E372" s="18"/>
      <c r="F372" s="49"/>
      <c r="G372" s="12"/>
      <c r="H372" s="12"/>
      <c r="I372" s="12"/>
      <c r="J372" s="12"/>
      <c r="K372" s="12"/>
      <c r="L372" s="12"/>
    </row>
    <row r="373" spans="1:12" x14ac:dyDescent="0.25">
      <c r="A373" s="11"/>
      <c r="B373" s="11"/>
      <c r="C373" s="12"/>
      <c r="D373" s="18"/>
      <c r="E373" s="18"/>
      <c r="F373" s="49"/>
      <c r="G373" s="12"/>
      <c r="H373" s="12"/>
      <c r="I373" s="12"/>
      <c r="J373" s="12"/>
      <c r="K373" s="12"/>
      <c r="L373" s="12"/>
    </row>
    <row r="374" spans="1:12" x14ac:dyDescent="0.25">
      <c r="H374" s="12"/>
      <c r="I374" s="12"/>
      <c r="J374" s="12"/>
      <c r="K374" s="12"/>
      <c r="L374" s="12"/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2018-11-14T10:51:04Z</dcterms:modified>
</cp:coreProperties>
</file>